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24780" windowHeight="12150"/>
  </bookViews>
  <sheets>
    <sheet name="Agency Table" sheetId="1" r:id="rId1"/>
    <sheet name="Ministerial Portfolio Summary" sheetId="2" r:id="rId2"/>
    <sheet name="Summary Table by Board" sheetId="3" r:id="rId3"/>
  </sheets>
  <calcPr calcId="145621"/>
</workbook>
</file>

<file path=xl/calcChain.xml><?xml version="1.0" encoding="utf-8"?>
<calcChain xmlns="http://schemas.openxmlformats.org/spreadsheetml/2006/main">
  <c r="C5" i="3" l="1"/>
  <c r="D5" i="3"/>
  <c r="E5" i="3"/>
  <c r="F5" i="3" s="1"/>
  <c r="F6" i="3"/>
  <c r="C8" i="3"/>
  <c r="D8" i="3"/>
  <c r="E8"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C39" i="3"/>
  <c r="D39" i="3"/>
  <c r="E39" i="3"/>
  <c r="F39" i="3" s="1"/>
  <c r="F41" i="3"/>
  <c r="F42" i="3"/>
  <c r="C44" i="3"/>
  <c r="D44" i="3"/>
  <c r="E44" i="3"/>
  <c r="F44" i="3" s="1"/>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C95" i="3"/>
  <c r="D95" i="3"/>
  <c r="E95" i="3"/>
  <c r="F95" i="3"/>
  <c r="F96" i="3"/>
  <c r="F97" i="3"/>
  <c r="F98" i="3"/>
  <c r="F100" i="3"/>
  <c r="F101" i="3"/>
  <c r="C103" i="3"/>
  <c r="D103" i="3"/>
  <c r="E103" i="3"/>
  <c r="F103" i="3" s="1"/>
  <c r="F104" i="3"/>
  <c r="F105" i="3"/>
  <c r="F106" i="3"/>
  <c r="F107" i="3"/>
  <c r="C109" i="3"/>
  <c r="D109" i="3"/>
  <c r="E109" i="3"/>
  <c r="F109" i="3" s="1"/>
  <c r="F110" i="3"/>
  <c r="F111" i="3"/>
  <c r="F112" i="3"/>
  <c r="F113" i="3"/>
  <c r="F114" i="3"/>
  <c r="F115" i="3"/>
  <c r="F116" i="3"/>
  <c r="F117" i="3"/>
  <c r="F118" i="3"/>
  <c r="F119" i="3"/>
  <c r="F120" i="3"/>
  <c r="F121" i="3"/>
  <c r="F122" i="3"/>
  <c r="F123" i="3"/>
  <c r="F124" i="3"/>
  <c r="F125" i="3"/>
  <c r="F126" i="3"/>
  <c r="C129" i="3"/>
  <c r="D129" i="3"/>
  <c r="E129" i="3"/>
  <c r="F129" i="3" s="1"/>
  <c r="F130" i="3"/>
  <c r="F131" i="3"/>
  <c r="F132" i="3"/>
  <c r="F133" i="3"/>
  <c r="F134" i="3"/>
  <c r="C136" i="3"/>
  <c r="D136" i="3"/>
  <c r="E136" i="3"/>
  <c r="F136" i="3" s="1"/>
  <c r="F137" i="3"/>
  <c r="F138" i="3"/>
  <c r="F139" i="3"/>
  <c r="C141" i="3"/>
  <c r="D141" i="3"/>
  <c r="F141" i="3" s="1"/>
  <c r="E141" i="3"/>
  <c r="F142" i="3"/>
  <c r="F143" i="3"/>
  <c r="F144" i="3"/>
  <c r="F145" i="3"/>
  <c r="F146" i="3"/>
  <c r="F147" i="3"/>
  <c r="F148" i="3"/>
  <c r="F149" i="3"/>
  <c r="F150" i="3"/>
  <c r="F151" i="3"/>
  <c r="F152" i="3"/>
  <c r="F153" i="3"/>
  <c r="F154" i="3"/>
  <c r="F155" i="3"/>
  <c r="F156" i="3"/>
  <c r="F157" i="3"/>
  <c r="C159" i="3"/>
  <c r="D159" i="3"/>
  <c r="F159" i="3" s="1"/>
  <c r="E159" i="3"/>
  <c r="F160" i="3"/>
  <c r="C162" i="3"/>
  <c r="D162" i="3"/>
  <c r="E162" i="3"/>
  <c r="F162" i="3" s="1"/>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C207" i="3"/>
  <c r="D207" i="3"/>
  <c r="E207" i="3"/>
  <c r="F207" i="3" s="1"/>
  <c r="F208" i="3"/>
  <c r="F209" i="3"/>
  <c r="F210" i="3"/>
  <c r="F211" i="3"/>
  <c r="F212" i="3"/>
  <c r="F213" i="3"/>
  <c r="F214" i="3"/>
  <c r="F215" i="3"/>
  <c r="F216" i="3"/>
  <c r="F217" i="3"/>
  <c r="F218" i="3"/>
  <c r="C220" i="3"/>
  <c r="D220" i="3"/>
  <c r="F220" i="3" s="1"/>
  <c r="E220" i="3"/>
  <c r="F221" i="3"/>
  <c r="F222" i="3"/>
  <c r="F223" i="3"/>
  <c r="F224" i="3"/>
  <c r="F225" i="3"/>
  <c r="F227" i="3"/>
  <c r="F228" i="3"/>
  <c r="F229" i="3"/>
  <c r="F230" i="3"/>
  <c r="F231" i="3"/>
  <c r="C233" i="3"/>
  <c r="D233" i="3"/>
  <c r="E233" i="3"/>
  <c r="F233" i="3" s="1"/>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8" i="3"/>
  <c r="F279" i="3"/>
  <c r="F280" i="3"/>
  <c r="F281" i="3"/>
  <c r="F282" i="3"/>
  <c r="F283" i="3"/>
  <c r="F284" i="3"/>
  <c r="F285" i="3"/>
  <c r="F286" i="3"/>
  <c r="F287" i="3"/>
  <c r="F288" i="3"/>
  <c r="F289" i="3"/>
  <c r="C291" i="3"/>
  <c r="D291" i="3"/>
  <c r="E291" i="3"/>
  <c r="F291" i="3" s="1"/>
  <c r="F292" i="3"/>
  <c r="F293" i="3"/>
  <c r="F294" i="3"/>
  <c r="F295" i="3"/>
  <c r="F296" i="3"/>
  <c r="F297" i="3"/>
  <c r="F298" i="3"/>
  <c r="F299" i="3"/>
  <c r="F300" i="3"/>
  <c r="F301" i="3"/>
  <c r="F302" i="3"/>
  <c r="F303" i="3"/>
  <c r="F304" i="3"/>
  <c r="F305" i="3"/>
  <c r="F306" i="3"/>
  <c r="F307" i="3"/>
  <c r="F308" i="3"/>
  <c r="F309" i="3"/>
  <c r="F310" i="3"/>
  <c r="F311" i="3"/>
  <c r="F312" i="3"/>
  <c r="F313" i="3"/>
  <c r="F314" i="3"/>
  <c r="F315" i="3"/>
  <c r="F316" i="3"/>
  <c r="F317" i="3"/>
  <c r="F318" i="3"/>
  <c r="F319" i="3"/>
  <c r="F320" i="3"/>
  <c r="F321" i="3"/>
  <c r="F322" i="3"/>
  <c r="F323" i="3"/>
  <c r="F324" i="3"/>
  <c r="F325" i="3"/>
  <c r="F326" i="3"/>
  <c r="F327" i="3"/>
  <c r="F328" i="3"/>
  <c r="F329" i="3"/>
  <c r="F330" i="3"/>
  <c r="F331" i="3"/>
  <c r="F332" i="3"/>
  <c r="F333" i="3"/>
  <c r="F334" i="3"/>
  <c r="F335" i="3"/>
  <c r="F336" i="3"/>
  <c r="F337" i="3"/>
  <c r="F338" i="3"/>
  <c r="F339" i="3"/>
  <c r="F340" i="3"/>
  <c r="F341" i="3"/>
  <c r="F342" i="3"/>
  <c r="F343" i="3"/>
  <c r="F344" i="3"/>
  <c r="F345" i="3"/>
  <c r="F346" i="3"/>
  <c r="F347" i="3"/>
  <c r="F348" i="3"/>
  <c r="F349" i="3"/>
  <c r="F350" i="3"/>
  <c r="F351" i="3"/>
  <c r="C353" i="3"/>
  <c r="D353" i="3"/>
  <c r="E353" i="3"/>
  <c r="F353" i="3" s="1"/>
  <c r="F354" i="3"/>
  <c r="F355" i="3"/>
  <c r="F356" i="3"/>
  <c r="F357" i="3"/>
  <c r="F358" i="3"/>
  <c r="F359" i="3"/>
  <c r="F360" i="3"/>
  <c r="F361" i="3"/>
  <c r="F362" i="3"/>
  <c r="C364" i="3"/>
  <c r="D364" i="3"/>
  <c r="E364" i="3"/>
  <c r="F364" i="3" s="1"/>
  <c r="F365" i="3"/>
  <c r="F366" i="3"/>
  <c r="F367" i="3"/>
  <c r="F368" i="3"/>
  <c r="F369" i="3"/>
  <c r="F370" i="3"/>
  <c r="F371" i="3"/>
  <c r="F372" i="3"/>
  <c r="C374" i="3"/>
  <c r="D374" i="3"/>
  <c r="E374" i="3"/>
  <c r="F374" i="3" s="1"/>
  <c r="F375" i="3"/>
  <c r="F376" i="3"/>
  <c r="F377" i="3"/>
  <c r="F378" i="3"/>
  <c r="F379" i="3"/>
  <c r="C381" i="3"/>
  <c r="D381" i="3"/>
  <c r="E381" i="3"/>
  <c r="F381" i="3"/>
  <c r="F382" i="3"/>
  <c r="C384" i="3"/>
  <c r="D384" i="3"/>
  <c r="E384" i="3"/>
  <c r="F384" i="3" s="1"/>
  <c r="F385" i="3"/>
  <c r="F386" i="3"/>
  <c r="F387" i="3"/>
  <c r="F388" i="3"/>
  <c r="F389" i="3"/>
  <c r="F390" i="3"/>
  <c r="F391" i="3"/>
  <c r="F392" i="3"/>
  <c r="F393" i="3"/>
  <c r="F394" i="3"/>
  <c r="C396" i="3"/>
  <c r="D396" i="3"/>
  <c r="F396" i="3" s="1"/>
  <c r="E396" i="3"/>
  <c r="F397" i="3"/>
  <c r="C399" i="3"/>
  <c r="D399" i="3"/>
  <c r="E399" i="3"/>
  <c r="F399" i="3"/>
  <c r="F400" i="3"/>
  <c r="F401" i="3"/>
  <c r="F402" i="3"/>
  <c r="F403" i="3"/>
  <c r="F404" i="3"/>
  <c r="F405" i="3"/>
  <c r="F406" i="3"/>
  <c r="F407" i="3"/>
  <c r="F408" i="3"/>
  <c r="C410" i="3"/>
  <c r="D410" i="3"/>
  <c r="E410" i="3"/>
  <c r="F410" i="3" s="1"/>
  <c r="F411" i="3"/>
  <c r="F412" i="3"/>
  <c r="F413" i="3"/>
  <c r="F414" i="3"/>
  <c r="F415" i="3"/>
  <c r="F416" i="3"/>
  <c r="F417" i="3"/>
  <c r="F418" i="3"/>
  <c r="F419" i="3"/>
  <c r="F420" i="3"/>
  <c r="F421" i="3"/>
  <c r="F422" i="3"/>
  <c r="F423" i="3"/>
  <c r="F424" i="3"/>
  <c r="F425" i="3"/>
  <c r="F426" i="3"/>
  <c r="F427" i="3"/>
  <c r="F428" i="3"/>
  <c r="F429" i="3"/>
  <c r="F430" i="3"/>
  <c r="F431" i="3"/>
  <c r="F432" i="3"/>
  <c r="F433" i="3"/>
  <c r="F434" i="3"/>
  <c r="F435" i="3"/>
  <c r="F436" i="3"/>
  <c r="C438" i="3"/>
  <c r="D438" i="3"/>
  <c r="E438" i="3"/>
  <c r="F438" i="3" s="1"/>
  <c r="F439" i="3"/>
  <c r="F440" i="3"/>
  <c r="F441" i="3"/>
  <c r="F442" i="3"/>
  <c r="F443" i="3"/>
  <c r="F444" i="3"/>
  <c r="F445" i="3"/>
  <c r="F446" i="3"/>
  <c r="F447" i="3"/>
  <c r="F448" i="3"/>
  <c r="F449" i="3"/>
  <c r="F450" i="3"/>
  <c r="F451" i="3"/>
  <c r="F452" i="3"/>
  <c r="F453" i="3"/>
  <c r="F454" i="3"/>
  <c r="F455" i="3"/>
  <c r="F456" i="3"/>
  <c r="F457" i="3"/>
  <c r="F458" i="3"/>
  <c r="F459" i="3"/>
  <c r="F460" i="3"/>
  <c r="F461" i="3"/>
  <c r="F462" i="3"/>
  <c r="F463" i="3"/>
  <c r="F464" i="3"/>
  <c r="F465" i="3"/>
  <c r="F466" i="3"/>
  <c r="F467" i="3"/>
  <c r="F468" i="3"/>
  <c r="F469" i="3"/>
  <c r="F470" i="3"/>
  <c r="F471" i="3"/>
  <c r="F472" i="3"/>
  <c r="F473" i="3"/>
  <c r="F474" i="3"/>
  <c r="F475" i="3"/>
  <c r="F476" i="3"/>
  <c r="F477" i="3"/>
  <c r="F478" i="3"/>
  <c r="F479" i="3"/>
  <c r="F480" i="3"/>
  <c r="F481" i="3"/>
  <c r="F482" i="3"/>
  <c r="F483" i="3"/>
  <c r="F484" i="3"/>
  <c r="F485" i="3"/>
  <c r="F486" i="3"/>
  <c r="F487" i="3"/>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B54" i="2"/>
  <c r="C54" i="2"/>
  <c r="G54" i="2" s="1"/>
  <c r="H54" i="2" s="1"/>
  <c r="D54" i="2"/>
  <c r="E28" i="1"/>
  <c r="E27" i="1"/>
  <c r="E26" i="1"/>
  <c r="E25" i="1"/>
  <c r="E24" i="1"/>
  <c r="E23" i="1"/>
  <c r="E22" i="1"/>
  <c r="E21" i="1"/>
  <c r="E20" i="1"/>
  <c r="E19" i="1"/>
  <c r="E18" i="1"/>
  <c r="E17" i="1"/>
  <c r="E16" i="1"/>
  <c r="E15" i="1"/>
  <c r="E14" i="1"/>
  <c r="E13" i="1"/>
  <c r="E12" i="1"/>
  <c r="E11" i="1"/>
  <c r="E10" i="1"/>
  <c r="E9" i="1"/>
  <c r="E8" i="1"/>
  <c r="E7" i="1"/>
  <c r="E6" i="1"/>
  <c r="E5" i="1"/>
  <c r="E4" i="1"/>
  <c r="E54" i="2" l="1"/>
</calcChain>
</file>

<file path=xl/sharedStrings.xml><?xml version="1.0" encoding="utf-8"?>
<sst xmlns="http://schemas.openxmlformats.org/spreadsheetml/2006/main" count="555" uniqueCount="523">
  <si>
    <t>2017 Gender Stocktake Results Listed by Agency</t>
  </si>
  <si>
    <t>Administering Agency</t>
  </si>
  <si>
    <t># Boards</t>
  </si>
  <si>
    <t>Ministerial Appointed Members</t>
  </si>
  <si>
    <t>Women Ministerial Appointed Members</t>
  </si>
  <si>
    <t>Percentage of Women</t>
  </si>
  <si>
    <t>Accident Compensation Corporation</t>
  </si>
  <si>
    <t>Department of Conservation</t>
  </si>
  <si>
    <t>Department of Corrections</t>
  </si>
  <si>
    <t>Department of Internal Affairs</t>
  </si>
  <si>
    <t>Department of Prime Minister and Cabinet</t>
  </si>
  <si>
    <t>Land Information New Zealand</t>
  </si>
  <si>
    <t>Ministry for Culture and Heritage</t>
  </si>
  <si>
    <t>Ministry for the Environment</t>
  </si>
  <si>
    <t>Ministry for Pacific Peoples</t>
  </si>
  <si>
    <t>Ministry for Primary Industries</t>
  </si>
  <si>
    <t>Ministry for Women</t>
  </si>
  <si>
    <t>Ministry of Business, Innovation and Employment</t>
  </si>
  <si>
    <t>Ministry of Education</t>
  </si>
  <si>
    <t>Ministry of Foreign Affairs and Trade</t>
  </si>
  <si>
    <t>Ministry of Health</t>
  </si>
  <si>
    <t>Ministry of Justice</t>
  </si>
  <si>
    <t>Ministry of Social Development</t>
  </si>
  <si>
    <t>Ministry of Transport</t>
  </si>
  <si>
    <t>New Zealand Defence Force</t>
  </si>
  <si>
    <t>Office of the Prime Minister's Science Advisory Committee</t>
  </si>
  <si>
    <t>Oranga Tamariki / Ministry for Children</t>
  </si>
  <si>
    <t>Parliamentary Counsel Office</t>
  </si>
  <si>
    <t>Te Puni Kōkiri</t>
  </si>
  <si>
    <t>Tertiary Education Commission</t>
  </si>
  <si>
    <t>Treasury</t>
  </si>
  <si>
    <t>The stocktake is dated 31 December 2017. It includes only New Zealand Ministerial appointments that are required to be considered through the Cabinet Appointments and Honours Committee (APH) or other Cabinet committees. The stocktake does include appointments made by the Governor-General on the recommendation of a Minister. It does not include members who have been elected, appointed as members of professional groups without Ministerial right of approval, ex-officio members, or current Members of Parliament. The stocktake does not include temporary boards or committees i.e. bodies set up for a particular project that is expected to take no more than approximately 18 months and are intended to disband as soon as that project is completed.</t>
  </si>
  <si>
    <t>Minister for Youth</t>
  </si>
  <si>
    <t>Minister of Workplace Relations and Safety</t>
  </si>
  <si>
    <t>Minister for Women</t>
  </si>
  <si>
    <t>Minister for Whānau Ora</t>
  </si>
  <si>
    <t>Minister for Veterans</t>
  </si>
  <si>
    <t>Minister for Treaty of Waitangi Negotiations</t>
  </si>
  <si>
    <t>Minister of Transport</t>
  </si>
  <si>
    <t>Minister of Tourism</t>
  </si>
  <si>
    <t>Minister for State Owned Enterprises</t>
  </si>
  <si>
    <t>Minister for Sport and Recreation</t>
  </si>
  <si>
    <t>Minister for Social Development</t>
  </si>
  <si>
    <t>Minister for Small Business</t>
  </si>
  <si>
    <t>Minister of Research, Science and Innovation</t>
  </si>
  <si>
    <t>Minister for Racing</t>
  </si>
  <si>
    <t>Minister of Pacific Peoples</t>
  </si>
  <si>
    <t>Minister for Māori Development</t>
  </si>
  <si>
    <t>Minister of Local Government</t>
  </si>
  <si>
    <t>Minister for Land Information</t>
  </si>
  <si>
    <t>Minister of Justice</t>
  </si>
  <si>
    <t>Minister of Internal Affairs</t>
  </si>
  <si>
    <t>Minister for Infrastructure</t>
  </si>
  <si>
    <t>Minister of Housing and Urban Development</t>
  </si>
  <si>
    <t>Minister of Health</t>
  </si>
  <si>
    <t>Minister for Greater Christchurch Regeneration</t>
  </si>
  <si>
    <t>Minister of Foreign Affairs</t>
  </si>
  <si>
    <t>Minister for Food Safety</t>
  </si>
  <si>
    <t>Minister of Fisheries</t>
  </si>
  <si>
    <t>Minister of Finance</t>
  </si>
  <si>
    <t>Minister for Ethnic Communities</t>
  </si>
  <si>
    <t>Minister for the Environment</t>
  </si>
  <si>
    <t>Minister for Energy and Resources</t>
  </si>
  <si>
    <t>Minister of Education</t>
  </si>
  <si>
    <t>Minister for Economic Development</t>
  </si>
  <si>
    <t>Minister Responsible for the Earthquake Commission</t>
  </si>
  <si>
    <t>Minister for Disability Issues</t>
  </si>
  <si>
    <t>Minister of Defence</t>
  </si>
  <si>
    <t>Minister of Corrections</t>
  </si>
  <si>
    <t>Minister of Conservation</t>
  </si>
  <si>
    <t>Minister for the Community and Voluntary Sector</t>
  </si>
  <si>
    <t>Minister of Commerce and Consumer Affairs</t>
  </si>
  <si>
    <t>Minister for Children</t>
  </si>
  <si>
    <t>Minister for Building and Construction</t>
  </si>
  <si>
    <t>Minister of Broadcasting, Communications and Digital Media</t>
  </si>
  <si>
    <t>Minister for Biosecurity</t>
  </si>
  <si>
    <t>Attorney-General</t>
  </si>
  <si>
    <t>Minister for Arts, Culture and Heritage</t>
  </si>
  <si>
    <t>Minister of Agriculture</t>
  </si>
  <si>
    <t>Minister for ACC</t>
  </si>
  <si>
    <t>Prime Minister</t>
  </si>
  <si>
    <t>Boards</t>
  </si>
  <si>
    <t>Ministerial Portfolio</t>
  </si>
  <si>
    <t>Summary Table by Ministerial Portfolio</t>
  </si>
  <si>
    <t>2017 Gender Stocktake of State Sector Boards and Committees</t>
  </si>
  <si>
    <t>Transpower New Zealand Ltd</t>
  </si>
  <si>
    <t>The New Zealand Institute for Plant &amp; Food Research Ltd</t>
  </si>
  <si>
    <t>Television New Zealand Ltd</t>
  </si>
  <si>
    <t>Tamaki Redevelopment Company Ltd</t>
  </si>
  <si>
    <t>Southern Response Earthquake Services Ltd</t>
  </si>
  <si>
    <t>Solid Energy New Zealand Ltd</t>
  </si>
  <si>
    <t>Reserve Bank of New Zealand</t>
  </si>
  <si>
    <t>Research and Education Advanced Network New Zealand Ltd</t>
  </si>
  <si>
    <t>Radio New Zealand Ltd</t>
  </si>
  <si>
    <t>Quotable Value Ltd</t>
  </si>
  <si>
    <t>Public Trust</t>
  </si>
  <si>
    <r>
      <t>Ōt</t>
    </r>
    <r>
      <rPr>
        <sz val="10"/>
        <rFont val="Calibri"/>
        <family val="2"/>
      </rPr>
      <t>ā</t>
    </r>
    <r>
      <rPr>
        <sz val="10"/>
        <rFont val="Arial"/>
        <family val="2"/>
      </rPr>
      <t>karo Ltd</t>
    </r>
  </si>
  <si>
    <t>Nominating Committee for the Guardians of the New Zealand Superannuation Fund</t>
  </si>
  <si>
    <t>New Zealand Venture Investment Fund</t>
  </si>
  <si>
    <t>New Zealand Railways Corporation</t>
  </si>
  <si>
    <t>New Zealand Productivity Commission</t>
  </si>
  <si>
    <t>New Zealand Post Ltd</t>
  </si>
  <si>
    <t>New Zealand Lotteries Commission</t>
  </si>
  <si>
    <t>New Zealand Forest Research Institute Ltd (trading as Scion)</t>
  </si>
  <si>
    <t>Network for Learning Ltd</t>
  </si>
  <si>
    <t>National Provident Fund</t>
  </si>
  <si>
    <t>National Institute of Water and Atmospheric Research Ltd</t>
  </si>
  <si>
    <t>National Infrastructure Advisory Board</t>
  </si>
  <si>
    <t>Meteorological Service of New Zealand Ltd</t>
  </si>
  <si>
    <t>Landcorp Farming Ltd</t>
  </si>
  <si>
    <t>Landcare Research New Zealand Ltd</t>
  </si>
  <si>
    <t>Kordia Group Ltd</t>
  </si>
  <si>
    <t>KiwiRail Holdings Ltd</t>
  </si>
  <si>
    <t>Institute of Geological and Nuclear Sciences Ltd</t>
  </si>
  <si>
    <t>Institute of Environmental Science and Research Ltd</t>
  </si>
  <si>
    <t>Housing New Zealand Corporation</t>
  </si>
  <si>
    <t>Hawke's Bay Airport Ltd</t>
  </si>
  <si>
    <t>Guardians of New Zealand Superannuation</t>
  </si>
  <si>
    <t>Government Superannuation Fund Authority</t>
  </si>
  <si>
    <t>Government Superannuation Appeals Board</t>
  </si>
  <si>
    <t>Electricity Corporation of New Zealand Ltd (The Residual Company)</t>
  </si>
  <si>
    <t>Education Payroll Ltd</t>
  </si>
  <si>
    <t>Earthquake Commission</t>
  </si>
  <si>
    <t>Dunedin International Airport Ltd</t>
  </si>
  <si>
    <t>Crown Irrigation Investments Ltd</t>
  </si>
  <si>
    <t>Crown Infrastructure Partners Ltd</t>
  </si>
  <si>
    <t>Crown Forestry Rental Trust</t>
  </si>
  <si>
    <t>Crown Asset Management Ltd</t>
  </si>
  <si>
    <t>Christchurch International Airport</t>
  </si>
  <si>
    <t>AsureQuality Ltd</t>
  </si>
  <si>
    <t>Animal Control Products Ltd</t>
  </si>
  <si>
    <t>Airways Corporation of New Zealand Ltd</t>
  </si>
  <si>
    <t>AgResearch Ltd</t>
  </si>
  <si>
    <t>Accident Compensation Corporation (ACC) Board</t>
  </si>
  <si>
    <t>Western Institute of Technology at Taranaki (WITT) Council</t>
  </si>
  <si>
    <t>Wellington Institute of Technology (WelTec) and Whitireia Community Polytechnic Combined Council</t>
  </si>
  <si>
    <t>Waikato Institute of Technology (Wintec) Council</t>
  </si>
  <si>
    <t>Victoria University of Wellington Council</t>
  </si>
  <si>
    <t>University of Waikato Council</t>
  </si>
  <si>
    <t>University of Otago Council</t>
  </si>
  <si>
    <t>University of Canterbury Council</t>
  </si>
  <si>
    <t>University of Auckland Council</t>
  </si>
  <si>
    <t>Universal College of Learning (UCOL) Council</t>
  </si>
  <si>
    <t>UNITEC New Zealand Council</t>
  </si>
  <si>
    <t>Toi Ohomai Institute of Technology Council</t>
  </si>
  <si>
    <t>The Open Polytechnic of New Zealand Council</t>
  </si>
  <si>
    <t>Te Whare Wānanga o Awanuiārangi Council</t>
  </si>
  <si>
    <t>Te Wānanga o Raukawa Council</t>
  </si>
  <si>
    <t>Te Wānanga o Aotearoa Council</t>
  </si>
  <si>
    <t>Tai Poutini Polytechnic Council</t>
  </si>
  <si>
    <t>Southern Institute of Technology Council</t>
  </si>
  <si>
    <t>Otago Polytechnic Council</t>
  </si>
  <si>
    <t>Northland Polytechnic Council</t>
  </si>
  <si>
    <t>Nelson Marlborough Institute of Technology Council</t>
  </si>
  <si>
    <t>Massey University Council</t>
  </si>
  <si>
    <t>Manukau Institute of Technology Council</t>
  </si>
  <si>
    <t>Lincoln University Council</t>
  </si>
  <si>
    <t>Eastern Institute of Technology Council</t>
  </si>
  <si>
    <t>Auckland University of Technology Council</t>
  </si>
  <si>
    <t>Ara Institute of Canterbury Council</t>
  </si>
  <si>
    <t>Whānau Ora Partnership Group</t>
  </si>
  <si>
    <t>Waitangi Tribunal</t>
  </si>
  <si>
    <t>Te Taura Whiri i Te Reo Māori (Māori Language Commission)</t>
  </si>
  <si>
    <t>Te Reo Whakapuaki Irirangi (Te Māngai Pāho)</t>
  </si>
  <si>
    <t>Te Mātāwai</t>
  </si>
  <si>
    <t>Te Māori Manaaki Taonga Trust</t>
  </si>
  <si>
    <t>Māori Trustee</t>
  </si>
  <si>
    <t>Māori Television Service</t>
  </si>
  <si>
    <r>
      <t>Expert Advisory Group for Ka Hao - M</t>
    </r>
    <r>
      <rPr>
        <sz val="10"/>
        <rFont val="Calibri"/>
        <family val="2"/>
      </rPr>
      <t>ā</t>
    </r>
    <r>
      <rPr>
        <sz val="10"/>
        <rFont val="Arial"/>
        <family val="2"/>
      </rPr>
      <t>ori Digital Technology Development Fund</t>
    </r>
  </si>
  <si>
    <t>Committee of Revision Bill Certifiers</t>
  </si>
  <si>
    <t>Whakatakapokai Care and Protection Grievance Panel</t>
  </si>
  <si>
    <t>Vulverable Children's Board</t>
  </si>
  <si>
    <t>Te Puna Wai o Tuhinapo Youth Justice Grievance Panel</t>
  </si>
  <si>
    <t>Te Poutama Arahi Rangatahi Grievance Panel</t>
  </si>
  <si>
    <t>Te Oranga Care and Protection Grievance Panel</t>
  </si>
  <si>
    <t>Te Maioha o Parekarangi Youth Justice Residence Grievance Panel</t>
  </si>
  <si>
    <t>Te Au rere a Te Tonga Youth Justice Grievance Panel</t>
  </si>
  <si>
    <t>Puketai Care and Protection Grievance Panel</t>
  </si>
  <si>
    <t>Korowai Manaaki Youth Justice Grievance Panel</t>
  </si>
  <si>
    <t>Epuni Care and Protection Grievance Panel</t>
  </si>
  <si>
    <t>Prime Minister's Chief Science Advisor</t>
  </si>
  <si>
    <t>Vietnam Veterans and Their Families Trust</t>
  </si>
  <si>
    <t>Veteran's Health Advisory Panel</t>
  </si>
  <si>
    <t>Veteran's Entitlements Appeal Board</t>
  </si>
  <si>
    <t>Veteran's Advisory Board</t>
  </si>
  <si>
    <t>Territorial Forces Employer Support Council (Defence Employer Support Council)</t>
  </si>
  <si>
    <t>Transport Accident Investigation Commission</t>
  </si>
  <si>
    <t>Oil Pollution Advisory Committee</t>
  </si>
  <si>
    <t>New Zealand Transport Agency</t>
  </si>
  <si>
    <t>Maritime New Zealand</t>
  </si>
  <si>
    <t>Maritime Appeal Authority</t>
  </si>
  <si>
    <t>Civil Aviation Authority - Medical Convener and Deputy Convener</t>
  </si>
  <si>
    <t xml:space="preserve">Civil Aviation Authority </t>
  </si>
  <si>
    <t>City Rail Link Ltd</t>
  </si>
  <si>
    <t>Student Allowance Appeal Authority</t>
  </si>
  <si>
    <t>Social Workers Registration Board</t>
  </si>
  <si>
    <t>Social Workers Complaints and Disciplinary Tribunal</t>
  </si>
  <si>
    <t>Social Security Appeal Authority</t>
  </si>
  <si>
    <t>Social Policy and Evaluation Research Unit (Superu) / Families Commission</t>
  </si>
  <si>
    <t>Partnership Fund Board</t>
  </si>
  <si>
    <t>New Zealand Sign Language Board</t>
  </si>
  <si>
    <t>New Zealand Artificial Limb Board</t>
  </si>
  <si>
    <t>Children's Commissioner</t>
  </si>
  <si>
    <t>Wharerata Forest Ltd</t>
  </si>
  <si>
    <t>Weathertight Homes Tribunal</t>
  </si>
  <si>
    <t>Visiting Justices</t>
  </si>
  <si>
    <t>Trans-Tasman Occupations Authority</t>
  </si>
  <si>
    <t>Taxation Review Authorities</t>
  </si>
  <si>
    <t>Secondhand Dealers and Pawnbrokers' Licensing Authority</t>
  </si>
  <si>
    <t>Representation Commission</t>
  </si>
  <si>
    <t>Real Estate Agents Disciplinary Tribunal</t>
  </si>
  <si>
    <t>Real Estate Agents Authority</t>
  </si>
  <si>
    <t>Public Protection Order Review Panel</t>
  </si>
  <si>
    <t>Private Security Personnel Licensing Authority</t>
  </si>
  <si>
    <t>Privacy Commissioner</t>
  </si>
  <si>
    <t>Principal Tenancy Adjudicator</t>
  </si>
  <si>
    <t>Principal Disputes Referee</t>
  </si>
  <si>
    <t>New Zealand Parole Board</t>
  </si>
  <si>
    <t>New Zealand Lawyers and Conveyancers Disciplinary Tribunal</t>
  </si>
  <si>
    <t>Legal Complaints Review Officer</t>
  </si>
  <si>
    <t>Legal Aid Tribunal</t>
  </si>
  <si>
    <t>Law Commission</t>
  </si>
  <si>
    <t>Land Valuation Tribunal - Westland</t>
  </si>
  <si>
    <t xml:space="preserve">Land Valuation Tribunal - Wellington No 2 </t>
  </si>
  <si>
    <t>Land Valuation Tribunal - Wellington No 1</t>
  </si>
  <si>
    <t>Land Valuation Tribunal - Wanganui</t>
  </si>
  <si>
    <t>Land Valuation Tribunal - Waikato No 4</t>
  </si>
  <si>
    <t>Land Valuation Tribunal - Waikato No 2</t>
  </si>
  <si>
    <t>Land Valuation Tribunal - Waikato No 1</t>
  </si>
  <si>
    <t>Land Valuation Tribunal - Taranaki</t>
  </si>
  <si>
    <t>Land Valuation Tribunal - Southland</t>
  </si>
  <si>
    <t>Land Valuation Tribunal - South Canterbury</t>
  </si>
  <si>
    <t>Land Valuation Tribunal - Palmerston North</t>
  </si>
  <si>
    <t>Land Valuation Tribunal - Otago</t>
  </si>
  <si>
    <t>Land Valuation Tribunal - North Canterbury</t>
  </si>
  <si>
    <t>Land Valuation Tribunal - North Auckland</t>
  </si>
  <si>
    <t>Land Valuation Tribunal - Nelson</t>
  </si>
  <si>
    <t>Land Valuation Tribunal - Marlborough</t>
  </si>
  <si>
    <t>Land Valuation Tribunal - Hawke's Bay</t>
  </si>
  <si>
    <t>Land Valuation Tribunal - Gisborne</t>
  </si>
  <si>
    <t xml:space="preserve">Land Valuation Tribunal - Auckland </t>
  </si>
  <si>
    <t>Judicial Conduct Commissioner</t>
  </si>
  <si>
    <t>Judicial Complaints Lay Observer</t>
  </si>
  <si>
    <t>International Centre for Settlement of Investment Disputes Panel of Arbitrators</t>
  </si>
  <si>
    <t>Independent Police Conduct Authority</t>
  </si>
  <si>
    <t>Immigration and Protection Tribunal Chair</t>
  </si>
  <si>
    <t>Immigration and Protection Tribunal</t>
  </si>
  <si>
    <t>Immigration Advisers Complaints and Disciplinary Tribunal</t>
  </si>
  <si>
    <t>Human Rights Review Tribunal</t>
  </si>
  <si>
    <t>Human Rights Commission</t>
  </si>
  <si>
    <t>Environment Court</t>
  </si>
  <si>
    <t>Electoral Commission</t>
  </si>
  <si>
    <t>Director - Human Rights Proceedings</t>
  </si>
  <si>
    <t>Customs Appeal Authority</t>
  </si>
  <si>
    <t>Criminal Justice Reimbursement Assessor</t>
  </si>
  <si>
    <t>Coroners</t>
  </si>
  <si>
    <t>Chief Victims Advisor to Government</t>
  </si>
  <si>
    <t>Chief Coroner</t>
  </si>
  <si>
    <t>Alcohol Regulatory and Licensing Authority</t>
  </si>
  <si>
    <t>Additional Members of the High Court - Land Valuation</t>
  </si>
  <si>
    <t>Accident Compensation Appeal Authority</t>
  </si>
  <si>
    <t>Abortion Supervisory Committee</t>
  </si>
  <si>
    <t>(Legal Aid) Review Authority</t>
  </si>
  <si>
    <t>Whanganui District Health Board</t>
  </si>
  <si>
    <t>West Coast District Health Board</t>
  </si>
  <si>
    <t>Waitemata District Health Board</t>
  </si>
  <si>
    <t>Wairarapa District Health Board</t>
  </si>
  <si>
    <t>Waikato District Health Board</t>
  </si>
  <si>
    <t>Taranaki District Health Board</t>
  </si>
  <si>
    <t>Tairawhiti District Health Board</t>
  </si>
  <si>
    <t>Southern Health and Disability Ethics Committee</t>
  </si>
  <si>
    <t>Southern District Health Board</t>
  </si>
  <si>
    <t>South Canterbury District Health Board</t>
  </si>
  <si>
    <t>Psychotherapists Board of Aotearoa New Zealand</t>
  </si>
  <si>
    <t>Psychologists Board</t>
  </si>
  <si>
    <t>Psychoactive Substances Appeals Committee</t>
  </si>
  <si>
    <t>Podiatrists Board</t>
  </si>
  <si>
    <t>Physiotherapy Board</t>
  </si>
  <si>
    <t>Pharmacy Council</t>
  </si>
  <si>
    <t>Pharmaceutical Management Agency (PHARMAC)</t>
  </si>
  <si>
    <t>Osteopathic Council</t>
  </si>
  <si>
    <t>Optometrists and Dispensing Opticians Board</t>
  </si>
  <si>
    <t>Occupational Therapy Board</t>
  </si>
  <si>
    <t>Nursing Council of New Zealand</t>
  </si>
  <si>
    <t>Northland District Health Board</t>
  </si>
  <si>
    <t>Northern B Health and Disability Ethics Committee</t>
  </si>
  <si>
    <t>Northern A Health and Disability Ethics Committee</t>
  </si>
  <si>
    <t>New Zealand Blood Service</t>
  </si>
  <si>
    <t>Nelson Marlborough District Health Board</t>
  </si>
  <si>
    <t>National Kaitiaki Group</t>
  </si>
  <si>
    <t>National Ethics Advisory Committee (NEAC)</t>
  </si>
  <si>
    <t>Ministerial Advisory Group for Health</t>
  </si>
  <si>
    <t>Midwifery Council</t>
  </si>
  <si>
    <t>MidCentral District Health Board</t>
  </si>
  <si>
    <t>Mental Health Review Tribunal</t>
  </si>
  <si>
    <t>Medical Sciences Council of New Zealand</t>
  </si>
  <si>
    <t>Medical Radiation Technologists Board</t>
  </si>
  <si>
    <t>Medical Council of New Zealand</t>
  </si>
  <si>
    <t>Lakes District Health Board</t>
  </si>
  <si>
    <t>Hutt Valley District Health Board</t>
  </si>
  <si>
    <t>Health Workforce New Zealand Board</t>
  </si>
  <si>
    <t>Health Research Council</t>
  </si>
  <si>
    <t>Health Quality and Safety Commission</t>
  </si>
  <si>
    <t>Health Promotion Agency</t>
  </si>
  <si>
    <t>Health Practitioners’ Disciplinary Tribunal</t>
  </si>
  <si>
    <t>Health and Disability Commissioner</t>
  </si>
  <si>
    <t>Hawke's Bay District Health Board</t>
  </si>
  <si>
    <t>Expert Advisory Committee on Drugs</t>
  </si>
  <si>
    <t>Ethics Committee on Assisted Reproductive Technologies (ECART)</t>
  </si>
  <si>
    <t>Dietitians Board</t>
  </si>
  <si>
    <t>Dental Council</t>
  </si>
  <si>
    <t>Counties Manukau District Health Board</t>
  </si>
  <si>
    <t>Chiropractic Board</t>
  </si>
  <si>
    <t>Central Health and Disability Ethics Committee</t>
  </si>
  <si>
    <t>Capital and Coast District Health Board</t>
  </si>
  <si>
    <t>Canterbury District Health Board</t>
  </si>
  <si>
    <t>Bay of Plenty District Health Board</t>
  </si>
  <si>
    <t>Auckland District Health Board</t>
  </si>
  <si>
    <t>Advisory Committee on Assisted Reproductive Technologies (ACART)</t>
  </si>
  <si>
    <t>Tokelau International Trust Fund Board of Trustees</t>
  </si>
  <si>
    <t>Public Advisory Committee on Disarmament and Arms Control (PACDAC)</t>
  </si>
  <si>
    <t>Pacific Cooperation Foundation</t>
  </si>
  <si>
    <t>New Zealand/France Friendship Fund (New Zealand Board)</t>
  </si>
  <si>
    <t>New Zealand National Group in the Permanent Court of Arbitration</t>
  </si>
  <si>
    <t>New Zealand Commissioner to the International Whaling Commission</t>
  </si>
  <si>
    <t>Fulbright New Zealand Board</t>
  </si>
  <si>
    <t>Expo 2020 New Zealand Steering Group</t>
  </si>
  <si>
    <t>Board of Management of New Zealand Antarctic Institute (Antarctica New Zealand)</t>
  </si>
  <si>
    <t>Asia New Zealand Foundation</t>
  </si>
  <si>
    <t>APEC Business Advisory Council (ABAC)</t>
  </si>
  <si>
    <t>Tertiary Education Commission (TEC)</t>
  </si>
  <si>
    <t>Te Aho o Te Kura Pounamu (Correspondence School) Board of Trustees</t>
  </si>
  <si>
    <t>Partnerships Schools Kura Hourua Authorisation Board</t>
  </si>
  <si>
    <t>Pacific Education Foundation</t>
  </si>
  <si>
    <t>Otaki and Porirua Trusts Board</t>
  </si>
  <si>
    <t>Ngarimu VC and 28th (Māori) Battalion Memorial Scholarship Fund Board</t>
  </si>
  <si>
    <t>New Zealand Qualifications Authority (NZQA)</t>
  </si>
  <si>
    <t>New Zealand National Commission for UNESCO</t>
  </si>
  <si>
    <t>New Zealand Council for Educational Research</t>
  </si>
  <si>
    <t>Education New Zealand (ENZ)</t>
  </si>
  <si>
    <t>Education Council of Aotearoa New Zealand</t>
  </si>
  <si>
    <t>WorkSafe New Zealand</t>
  </si>
  <si>
    <t>Trans-Tasman IP Attorneys Board</t>
  </si>
  <si>
    <t>Tourism New Zealand</t>
  </si>
  <si>
    <t>The Energy Efficiency and Conservation Authority (EECA)</t>
  </si>
  <si>
    <t>The Electricity Authority</t>
  </si>
  <si>
    <t>Telecommunications Dispute Resolution Service Council</t>
  </si>
  <si>
    <t>Takeovers Panel</t>
  </si>
  <si>
    <t>Small Business Development Group</t>
  </si>
  <si>
    <t xml:space="preserve">Retirement Commissioner </t>
  </si>
  <si>
    <t>Remuneration Authority</t>
  </si>
  <si>
    <t>Plumbers, Gasfitters and Drainlayers Board</t>
  </si>
  <si>
    <t>Nga Haeranga - the New Zealand Cycle Trail Incorporated</t>
  </si>
  <si>
    <t xml:space="preserve">New Zealand Trade and Enterprise </t>
  </si>
  <si>
    <t xml:space="preserve">New Zealand Story Advisory Board </t>
  </si>
  <si>
    <t>New Zealand Standards Approval Board</t>
  </si>
  <si>
    <t>New Zealand Registered Architects Board</t>
  </si>
  <si>
    <t>New Zealand Māori Arts and Crafts Institute</t>
  </si>
  <si>
    <t>Motor Vehicle Disputes Tribunal</t>
  </si>
  <si>
    <t xml:space="preserve">Ministry of Business, Innovation and Employment Science Board </t>
  </si>
  <si>
    <t>Marsden Fund Council</t>
  </si>
  <si>
    <t>Maori Economic Development Advisory Board</t>
  </si>
  <si>
    <t>Major Events Investment Panel</t>
  </si>
  <si>
    <t>Joint Accreditation System of Australia and New Zealand (JAS-ANZ)</t>
  </si>
  <si>
    <t>Gas Rulings Panel</t>
  </si>
  <si>
    <t>Financial Markets Authority</t>
  </si>
  <si>
    <t>External Reporting Board</t>
  </si>
  <si>
    <t>Equal Employment Opportunities Trust</t>
  </si>
  <si>
    <t>Engineering Associates Registration Board</t>
  </si>
  <si>
    <t>Employment Relations Authority</t>
  </si>
  <si>
    <t>Electricity Rulings Panel</t>
  </si>
  <si>
    <t>Electrical Workers Registration Board</t>
  </si>
  <si>
    <t>Disciplinary Committee under the Financial Advisers Act 2008</t>
  </si>
  <si>
    <t>Copyright Tribunal</t>
  </si>
  <si>
    <t>Commerce Commission - Telecommunications Commissioner</t>
  </si>
  <si>
    <t>Commerce Commission - Cease and Desist Commissioners</t>
  </si>
  <si>
    <t>Commerce Commission</t>
  </si>
  <si>
    <t>Chartered Professional Engineers Council</t>
  </si>
  <si>
    <t>CERT Establishment Advisory Board</t>
  </si>
  <si>
    <t>Callaghan Innovation Stakeholder Advisory Group</t>
  </si>
  <si>
    <t>Callaghan Innovation Board</t>
  </si>
  <si>
    <t>Building Practitioners Board</t>
  </si>
  <si>
    <t>Banking Ombudsman Scheme Board</t>
  </si>
  <si>
    <t>Accreditation Council</t>
  </si>
  <si>
    <t xml:space="preserve">National Advisory Council on the Employment of Women </t>
  </si>
  <si>
    <t>Veterinary Council of New Zealand</t>
  </si>
  <si>
    <t>Telford Farm Training Institute</t>
  </si>
  <si>
    <t>Taratahi Agricultural Training Centre (Wairarapa) Trust Board</t>
  </si>
  <si>
    <t>New Zealand Walking Access Commission</t>
  </si>
  <si>
    <t>New Zealand Pork Industry Board</t>
  </si>
  <si>
    <t>New Zealand Meat Board</t>
  </si>
  <si>
    <t>New Zealand Horticulture Export Authority (NZHEA)</t>
  </si>
  <si>
    <t>New Zealand Dairy Core Database Access Panel</t>
  </si>
  <si>
    <t>National Rock Lobster Management Group</t>
  </si>
  <si>
    <t>National Animal Welfare Advisory Committee (NAWAC)</t>
  </si>
  <si>
    <t>National Animal Ethics Advisory Committee (NAEAC)</t>
  </si>
  <si>
    <t>Ministry for Primary Industries Primary Growth Partnership Investment Advisory Panel</t>
  </si>
  <si>
    <t>Kiwifruit New Zealand</t>
  </si>
  <si>
    <t>Food Standards Australia New Zealand Board *</t>
  </si>
  <si>
    <t>Biosecurity Ministerial Advisory Committee</t>
  </si>
  <si>
    <t>Agricultural and Marketing Research and Development Trust (AGMARDT)</t>
  </si>
  <si>
    <t>Pasifika Education Centre</t>
  </si>
  <si>
    <t>Pacific Business Trust</t>
  </si>
  <si>
    <t>Minister for Pacific Peoples Advisory Council</t>
  </si>
  <si>
    <t>Waste Advisory Board</t>
  </si>
  <si>
    <t>Waikato River Authority</t>
  </si>
  <si>
    <t>Fiordland Marine Guardians</t>
  </si>
  <si>
    <t>Environmental Protection Authority (EPA)</t>
  </si>
  <si>
    <t>Auckland Unitary Plan Hearings Panel</t>
  </si>
  <si>
    <t>Tūpuna Maunga O Tāmaki Makaurau Authority</t>
  </si>
  <si>
    <t>Tuia Encounters 250 National Coordinating Committee Co-Chairs</t>
  </si>
  <si>
    <t>Sports Tribunal of New Zealand</t>
  </si>
  <si>
    <t>Sport and Recreation New Zealand (Sport NZ)</t>
  </si>
  <si>
    <t>Screen Advisory Board</t>
  </si>
  <si>
    <t>New Zealand Symphony Orchestra (NZSO)</t>
  </si>
  <si>
    <t>New Zealand Film Commission</t>
  </si>
  <si>
    <t>National War Memorial Advisory Council</t>
  </si>
  <si>
    <t>National Pacific Radio Trust (NPRT)</t>
  </si>
  <si>
    <t>Museum of New Zealand Te Papa Tongarewa</t>
  </si>
  <si>
    <t>Māori Heritage Council (of Heritage New Zealand Pouhere Taonga)</t>
  </si>
  <si>
    <t>Heritage New Zealand Pouhere Taonga</t>
  </si>
  <si>
    <t>Heritage Earthquake Incentive Programme (Heritage EQUIP) Expert Advisory Panel</t>
  </si>
  <si>
    <t>Eden Park Trust Board</t>
  </si>
  <si>
    <t>Drug Free Sport New Zealand</t>
  </si>
  <si>
    <t>Broadcasting Standards Authority</t>
  </si>
  <si>
    <t>Broadcasting Commission (NZ on Air)</t>
  </si>
  <si>
    <t>Arts Council of New Zealand Toi Aotearoa</t>
  </si>
  <si>
    <t>Valuers Registration Board</t>
  </si>
  <si>
    <t>Orton Bradley Park Board</t>
  </si>
  <si>
    <t>New Zealand Geographic Board</t>
  </si>
  <si>
    <t>Cadastral Surveyors Licensing Board of New Zealand</t>
  </si>
  <si>
    <t>Regenerate Christchurch</t>
  </si>
  <si>
    <t>Inspector-General of Intelligence and Security</t>
  </si>
  <si>
    <t>Inspector General of Intelligence and Security: Inspector-General's Advisory Panel</t>
  </si>
  <si>
    <t>Commissioner of Intelligence Warrants</t>
  </si>
  <si>
    <t>Christchurch Stadium Trust Board</t>
  </si>
  <si>
    <t>Christ Church Cathedral Reinstatement Trust</t>
  </si>
  <si>
    <t>Winston Churchill Memorial Trust Board</t>
  </si>
  <si>
    <t>Whanganui Community Foundation</t>
  </si>
  <si>
    <t>Wellington Community Trust</t>
  </si>
  <si>
    <t>TSB Community Trust</t>
  </si>
  <si>
    <t>Trust Waikato</t>
  </si>
  <si>
    <t>The West Coast Community Trust</t>
  </si>
  <si>
    <t>Rātā Foundation</t>
  </si>
  <si>
    <t>Racing Safety Development Fund Industry Working Group</t>
  </si>
  <si>
    <t>Pacific Development and Conservation Trust</t>
  </si>
  <si>
    <t>Otago Community Trust</t>
  </si>
  <si>
    <t>Office of Film and Literature Classification</t>
  </si>
  <si>
    <t>New Zealand Racing Board</t>
  </si>
  <si>
    <t>New Zealand Lottery Grants Board</t>
  </si>
  <si>
    <t>Lottery West Coast / Nelson-Marlborough Community Committee</t>
  </si>
  <si>
    <t>Lottery Wellington / Wairarapa Community Committee</t>
  </si>
  <si>
    <t>Lottery Waikato Community Committee</t>
  </si>
  <si>
    <t>Lottery Taranaki Community Committee</t>
  </si>
  <si>
    <t>Lottery Significant Projects Fund</t>
  </si>
  <si>
    <t>Lottery Outdoor Safety Committee</t>
  </si>
  <si>
    <t>Lottery Otago / Southland Community Committee</t>
  </si>
  <si>
    <t>Lottery Northland Community Committee</t>
  </si>
  <si>
    <t>Lottery National Community Committee</t>
  </si>
  <si>
    <t>Lottery Marae Heritage and Facilities Committee</t>
  </si>
  <si>
    <t>Lottery Manawatu / Whanganui Community Committee</t>
  </si>
  <si>
    <t>Lottery Individuals with Disabilities Committee</t>
  </si>
  <si>
    <t>Lottery Health Research Committee</t>
  </si>
  <si>
    <t>Lottery Hawke's Bay Community Committee</t>
  </si>
  <si>
    <t>Lottery Environment and Heritage Committee</t>
  </si>
  <si>
    <t>Lottery Community Sector Research Committee</t>
  </si>
  <si>
    <t>Lottery Community Facilities Committee</t>
  </si>
  <si>
    <t>Lottery Canterbury/Kaikoura Community Committee</t>
  </si>
  <si>
    <t>Lottery Bay of Plenty/Gisborne Community Committee</t>
  </si>
  <si>
    <t>Lottery Auckland Community Committee</t>
  </si>
  <si>
    <t>Local Government Commission</t>
  </si>
  <si>
    <t>Library and Information Advisory Commission</t>
  </si>
  <si>
    <t>Guardians Kaitiaki of the Alexander Turnbull Library</t>
  </si>
  <si>
    <t>Gambling Commission</t>
  </si>
  <si>
    <t>Foundation North</t>
  </si>
  <si>
    <t>Fire and Emergency New Zealand</t>
  </si>
  <si>
    <t>Film and Video Labelling Body</t>
  </si>
  <si>
    <t>Film and Literature Board of Review</t>
  </si>
  <si>
    <t>Environment Canterbury Regional Council (Kaunihera Taiao ki Waitaha)</t>
  </si>
  <si>
    <t>Eastern and Central Community Trust</t>
  </si>
  <si>
    <t>Community Trust of Southland</t>
  </si>
  <si>
    <t>Community Trust of Mid and South Canterbury</t>
  </si>
  <si>
    <t>Chinese Poll Tax Heritage Trust</t>
  </si>
  <si>
    <t xml:space="preserve">Charities Registration Board </t>
  </si>
  <si>
    <t>Bay of Plenty Community Trust</t>
  </si>
  <si>
    <t>Archives Council</t>
  </si>
  <si>
    <t>Social Impact Fund Allocation Committee</t>
  </si>
  <si>
    <t>Major Outsourced Contracts Advisory Board (MOCAB)</t>
  </si>
  <si>
    <t>Community Impact Forum</t>
  </si>
  <si>
    <t>West Coast/Tai Poutini Conservation Board</t>
  </si>
  <si>
    <t>Wellington Conservation Board</t>
  </si>
  <si>
    <t>Waikato Conservation Board</t>
  </si>
  <si>
    <t>Tongariro/Taupo Conservation Board</t>
  </si>
  <si>
    <t>Te Urewera Board</t>
  </si>
  <si>
    <t>Te Tatau Pounamu o Te Awa o Te Atua (Ngāti Awa and Ngāti Tūwharetoa Joint Advisory Committee)</t>
  </si>
  <si>
    <t>Te Poari Whakahaere o Taupo-Nui-a-Tia Taupo-Nui-a-Tia Management Board</t>
  </si>
  <si>
    <t>Te Hiku o Te Ika Conservation Board</t>
  </si>
  <si>
    <t>Taranaki/Whanganui Conservation Board</t>
  </si>
  <si>
    <t>Southland Conservation Board</t>
  </si>
  <si>
    <t>Queen Elizabeth II National Trust Board</t>
  </si>
  <si>
    <t>Predator Free 2050 Ltd</t>
  </si>
  <si>
    <t>Otago Conservation Board</t>
  </si>
  <si>
    <t>Northland Conservation Board</t>
  </si>
  <si>
    <t>Ngāti Awa Joint Management Committee</t>
  </si>
  <si>
    <t>Nga Whenua Rahui Komiti</t>
  </si>
  <si>
    <t>New Zealand Game Bird Habitat Trust Board</t>
  </si>
  <si>
    <t>New Zealand Conservation Authority</t>
  </si>
  <si>
    <t>Nelson/Marlborough Conservation Board</t>
  </si>
  <si>
    <t>Nature Heritage Fund Committee</t>
  </si>
  <si>
    <t>Kaikoura Marine Guardians</t>
  </si>
  <si>
    <t>Hauraki Gulf Forum</t>
  </si>
  <si>
    <t>Game Animal Council</t>
  </si>
  <si>
    <t>East Coast / Hawke's Bay Conservation Board</t>
  </si>
  <si>
    <t>Chatham Islands Conservation Board</t>
  </si>
  <si>
    <t>Canterbury Aoraki Conservation Board</t>
  </si>
  <si>
    <t>Bay of Plenty Conservation Board</t>
  </si>
  <si>
    <t>Auckland Conservation Board</t>
  </si>
  <si>
    <t>Aotea Conservation Park Advisory Committee</t>
  </si>
  <si>
    <t>Motorcycle Safety Advisory Council</t>
  </si>
  <si>
    <t>Women Ministerial  Appointed Members</t>
  </si>
  <si>
    <t>Board or Committee (by Agency)</t>
  </si>
  <si>
    <t>Agency Summary by Board</t>
  </si>
  <si>
    <t xml:space="preserve">2017 Gender Stocktake of State Sector Boards and Committees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</si>
</sst>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font>
      <sz val="11"/>
      <color theme="1"/>
      <name val="Calibri"/>
      <family val="2"/>
      <scheme val="minor"/>
    </font>
    <font>
      <sz val="11"/>
      <color theme="1"/>
      <name val="Calibri"/>
      <family val="2"/>
      <scheme val="minor"/>
    </font>
    <font>
      <b/>
      <sz val="14"/>
      <color theme="1"/>
      <name val="Calibri"/>
      <family val="2"/>
      <scheme val="minor"/>
    </font>
    <font>
      <sz val="8"/>
      <color theme="1"/>
      <name val="Arial"/>
      <family val="2"/>
    </font>
    <font>
      <sz val="12"/>
      <name val="Arial"/>
      <family val="2"/>
    </font>
    <font>
      <b/>
      <sz val="10"/>
      <name val="Arial"/>
      <family val="2"/>
    </font>
    <font>
      <b/>
      <sz val="10"/>
      <color theme="1"/>
      <name val="Arial"/>
      <family val="2"/>
    </font>
    <font>
      <b/>
      <sz val="10"/>
      <name val="Arial Mäori"/>
      <family val="2"/>
    </font>
    <font>
      <sz val="7"/>
      <color theme="1"/>
      <name val="Arial"/>
      <family val="2"/>
    </font>
    <font>
      <b/>
      <sz val="13"/>
      <name val="Arial"/>
      <family val="2"/>
    </font>
    <font>
      <sz val="10"/>
      <name val="Arial"/>
      <family val="2"/>
    </font>
    <font>
      <sz val="10"/>
      <name val="Arial Mäori"/>
      <family val="2"/>
    </font>
    <font>
      <sz val="10"/>
      <name val="Calibri"/>
      <family val="2"/>
    </font>
    <font>
      <sz val="10"/>
      <name val="Arial Mäori"/>
    </font>
    <font>
      <sz val="10"/>
      <color rgb="FFFF0000"/>
      <name val="Arial"/>
      <family val="2"/>
    </font>
    <font>
      <sz val="10"/>
      <color rgb="FFFF0000"/>
      <name val="Arial Mäori"/>
      <family val="2"/>
    </font>
    <font>
      <b/>
      <sz val="10"/>
      <color rgb="FFFF0000"/>
      <name val="Arial"/>
      <family val="2"/>
    </font>
    <font>
      <sz val="10"/>
      <name val="Arial Maori"/>
    </font>
    <font>
      <b/>
      <sz val="12"/>
      <name val="Arial"/>
      <family val="2"/>
    </font>
    <font>
      <b/>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bottom style="thin">
        <color indexed="64"/>
      </bottom>
      <diagonal/>
    </border>
  </borders>
  <cellStyleXfs count="40">
    <xf numFmtId="0" fontId="0"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9" fontId="3" fillId="0" borderId="0" applyFont="0" applyFill="0" applyBorder="0" applyAlignment="0" applyProtection="0"/>
    <xf numFmtId="9" fontId="3" fillId="0" borderId="0" applyFont="0" applyFill="0" applyBorder="0" applyAlignment="0" applyProtection="0"/>
  </cellStyleXfs>
  <cellXfs count="147">
    <xf numFmtId="0" fontId="0" fillId="0" borderId="0" xfId="0"/>
    <xf numFmtId="0" fontId="4" fillId="0" borderId="0" xfId="1" applyFont="1" applyFill="1" applyBorder="1"/>
    <xf numFmtId="0" fontId="2" fillId="0" borderId="0" xfId="0" applyFont="1" applyAlignment="1">
      <alignment horizontal="center" wrapText="1"/>
    </xf>
    <xf numFmtId="0" fontId="5" fillId="2" borderId="1" xfId="1" applyFont="1" applyFill="1" applyBorder="1" applyAlignment="1">
      <alignment horizontal="center" vertical="center" wrapText="1"/>
    </xf>
    <xf numFmtId="0" fontId="5" fillId="0" borderId="0" xfId="1" applyFont="1" applyFill="1" applyBorder="1"/>
    <xf numFmtId="0" fontId="5" fillId="0" borderId="2" xfId="0" applyFont="1" applyFill="1" applyBorder="1" applyAlignment="1"/>
    <xf numFmtId="0" fontId="5" fillId="0" borderId="2" xfId="0" applyFont="1" applyFill="1" applyBorder="1" applyAlignment="1">
      <alignment horizontal="center"/>
    </xf>
    <xf numFmtId="0" fontId="5" fillId="0" borderId="2" xfId="1" applyFont="1" applyFill="1" applyBorder="1" applyAlignment="1">
      <alignment horizontal="center"/>
    </xf>
    <xf numFmtId="164" fontId="5" fillId="0" borderId="2" xfId="2" applyNumberFormat="1" applyFont="1" applyFill="1" applyBorder="1" applyAlignment="1">
      <alignment horizontal="center"/>
    </xf>
    <xf numFmtId="0" fontId="3" fillId="0" borderId="0" xfId="1" applyFill="1" applyBorder="1"/>
    <xf numFmtId="0" fontId="6" fillId="0" borderId="2" xfId="1" applyFont="1" applyFill="1" applyBorder="1" applyAlignment="1" applyProtection="1"/>
    <xf numFmtId="0" fontId="6" fillId="0" borderId="2" xfId="1" applyFont="1" applyFill="1" applyBorder="1" applyAlignment="1" applyProtection="1">
      <alignment horizontal="center"/>
    </xf>
    <xf numFmtId="0" fontId="5" fillId="0" borderId="2" xfId="1" applyFont="1" applyFill="1" applyBorder="1" applyAlignment="1" applyProtection="1">
      <alignment horizontal="center"/>
    </xf>
    <xf numFmtId="164" fontId="5" fillId="0" borderId="2" xfId="2" applyNumberFormat="1" applyFont="1" applyFill="1" applyBorder="1" applyAlignment="1" applyProtection="1">
      <alignment horizontal="center"/>
    </xf>
    <xf numFmtId="0" fontId="3" fillId="0" borderId="0" xfId="1" applyFill="1" applyBorder="1" applyProtection="1"/>
    <xf numFmtId="164" fontId="6" fillId="0" borderId="2" xfId="1" applyNumberFormat="1" applyFont="1" applyFill="1" applyBorder="1" applyAlignment="1" applyProtection="1">
      <alignment horizontal="center"/>
    </xf>
    <xf numFmtId="0" fontId="5" fillId="0" borderId="2" xfId="0" applyFont="1" applyFill="1" applyBorder="1" applyAlignment="1" applyProtection="1"/>
    <xf numFmtId="0" fontId="5" fillId="0" borderId="2" xfId="0" applyFont="1" applyFill="1" applyBorder="1" applyAlignment="1" applyProtection="1">
      <alignment horizontal="center"/>
    </xf>
    <xf numFmtId="0" fontId="7" fillId="0" borderId="2" xfId="0" applyFont="1" applyFill="1" applyBorder="1" applyAlignment="1" applyProtection="1">
      <alignment horizontal="center"/>
    </xf>
    <xf numFmtId="0" fontId="5" fillId="0" borderId="2" xfId="0" applyNumberFormat="1" applyFont="1" applyFill="1" applyBorder="1" applyAlignment="1" applyProtection="1">
      <alignment horizontal="center"/>
    </xf>
    <xf numFmtId="0" fontId="6" fillId="0" borderId="3" xfId="1" applyFont="1" applyFill="1" applyBorder="1" applyAlignment="1" applyProtection="1"/>
    <xf numFmtId="0" fontId="6" fillId="0" borderId="3" xfId="1" applyFont="1" applyFill="1" applyBorder="1" applyAlignment="1" applyProtection="1">
      <alignment horizontal="center"/>
    </xf>
    <xf numFmtId="0" fontId="5" fillId="0" borderId="3" xfId="1" applyFont="1" applyFill="1" applyBorder="1" applyAlignment="1" applyProtection="1">
      <alignment horizontal="center"/>
    </xf>
    <xf numFmtId="164" fontId="6" fillId="0" borderId="3" xfId="1" applyNumberFormat="1" applyFont="1" applyFill="1" applyBorder="1" applyAlignment="1" applyProtection="1">
      <alignment horizontal="center"/>
    </xf>
    <xf numFmtId="0" fontId="3" fillId="0" borderId="4" xfId="1" applyFill="1" applyBorder="1" applyProtection="1">
      <protection locked="0"/>
    </xf>
    <xf numFmtId="0" fontId="3" fillId="0" borderId="0" xfId="1" applyFill="1" applyBorder="1" applyProtection="1">
      <protection locked="0"/>
    </xf>
    <xf numFmtId="0" fontId="3" fillId="0" borderId="4" xfId="1" applyFill="1" applyBorder="1"/>
    <xf numFmtId="0" fontId="3" fillId="0" borderId="0" xfId="1"/>
    <xf numFmtId="164" fontId="5" fillId="0" borderId="1" xfId="1" applyNumberFormat="1" applyFont="1" applyFill="1" applyBorder="1" applyAlignment="1">
      <alignment horizontal="center" vertical="center" wrapText="1"/>
    </xf>
    <xf numFmtId="0" fontId="5" fillId="0" borderId="1" xfId="1" applyFont="1" applyFill="1" applyBorder="1" applyAlignment="1">
      <alignment horizontal="center"/>
    </xf>
    <xf numFmtId="0" fontId="5" fillId="0" borderId="0" xfId="1" applyFont="1" applyFill="1" applyBorder="1" applyAlignment="1">
      <alignment vertical="center" wrapText="1"/>
    </xf>
    <xf numFmtId="0" fontId="3" fillId="0" borderId="0" xfId="1" applyFill="1"/>
    <xf numFmtId="164" fontId="5" fillId="0" borderId="2" xfId="1" applyNumberFormat="1" applyFont="1" applyFill="1" applyBorder="1" applyAlignment="1">
      <alignment horizontal="center" vertical="center" wrapText="1"/>
    </xf>
    <xf numFmtId="0" fontId="5" fillId="0" borderId="2" xfId="1" applyNumberFormat="1" applyFont="1" applyFill="1" applyBorder="1" applyAlignment="1">
      <alignment horizontal="center" vertical="center" wrapText="1"/>
    </xf>
    <xf numFmtId="0" fontId="7" fillId="0" borderId="2"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left" vertical="center" wrapText="1"/>
    </xf>
    <xf numFmtId="164" fontId="5" fillId="2" borderId="2" xfId="1" applyNumberFormat="1" applyFont="1" applyFill="1" applyBorder="1" applyAlignment="1">
      <alignment horizontal="center" vertical="center" wrapText="1"/>
    </xf>
    <xf numFmtId="0" fontId="7" fillId="2" borderId="2" xfId="1" applyNumberFormat="1" applyFont="1" applyFill="1" applyBorder="1" applyAlignment="1">
      <alignment horizontal="center" vertical="center" wrapText="1"/>
    </xf>
    <xf numFmtId="0" fontId="7" fillId="2" borderId="2"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2" xfId="1" applyFont="1" applyFill="1" applyBorder="1" applyAlignment="1">
      <alignment horizontal="left" vertical="center" wrapText="1"/>
    </xf>
    <xf numFmtId="0" fontId="7" fillId="0" borderId="2" xfId="1" applyNumberFormat="1" applyFont="1" applyFill="1" applyBorder="1" applyAlignment="1">
      <alignment horizontal="center" vertical="center" wrapText="1"/>
    </xf>
    <xf numFmtId="0" fontId="5" fillId="0" borderId="2" xfId="1" applyFont="1" applyFill="1" applyBorder="1" applyAlignment="1">
      <alignment horizontal="left" vertical="center" wrapText="1"/>
    </xf>
    <xf numFmtId="0" fontId="5" fillId="2" borderId="2" xfId="1" applyNumberFormat="1" applyFont="1" applyFill="1" applyBorder="1" applyAlignment="1">
      <alignment horizontal="center" vertical="center" wrapText="1"/>
    </xf>
    <xf numFmtId="0" fontId="5" fillId="2" borderId="2" xfId="1" applyFont="1" applyFill="1" applyBorder="1" applyAlignment="1">
      <alignment horizontal="left" vertical="center"/>
    </xf>
    <xf numFmtId="164" fontId="5" fillId="0" borderId="5" xfId="1" applyNumberFormat="1" applyFont="1" applyFill="1" applyBorder="1" applyAlignment="1">
      <alignment horizontal="center" vertical="center" wrapText="1"/>
    </xf>
    <xf numFmtId="0" fontId="5"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5" xfId="1" applyFont="1" applyFill="1" applyBorder="1" applyAlignment="1">
      <alignment horizontal="left" vertical="center" wrapText="1"/>
    </xf>
    <xf numFmtId="0" fontId="5" fillId="0" borderId="0" xfId="1" applyFont="1"/>
    <xf numFmtId="0" fontId="5" fillId="2" borderId="5" xfId="1" applyFont="1" applyFill="1" applyBorder="1" applyAlignment="1">
      <alignment horizontal="center" vertical="center" wrapText="1"/>
    </xf>
    <xf numFmtId="0" fontId="5" fillId="2" borderId="5" xfId="1" applyFont="1" applyFill="1" applyBorder="1" applyAlignment="1">
      <alignment horizontal="center" vertical="center"/>
    </xf>
    <xf numFmtId="0" fontId="4" fillId="0" borderId="0" xfId="1" applyFont="1"/>
    <xf numFmtId="0" fontId="10" fillId="0" borderId="0" xfId="1" applyFont="1"/>
    <xf numFmtId="164" fontId="10" fillId="0" borderId="0" xfId="2" applyNumberFormat="1" applyFont="1"/>
    <xf numFmtId="0" fontId="10" fillId="0" borderId="0" xfId="1" applyFont="1" applyAlignment="1">
      <alignment horizontal="center"/>
    </xf>
    <xf numFmtId="0" fontId="10" fillId="0" borderId="0" xfId="1" applyFont="1" applyAlignment="1">
      <alignment vertical="center"/>
    </xf>
    <xf numFmtId="164" fontId="10" fillId="0" borderId="0" xfId="2" applyNumberFormat="1" applyFont="1" applyFill="1" applyBorder="1" applyAlignment="1">
      <alignment horizontal="center" vertical="center"/>
    </xf>
    <xf numFmtId="0" fontId="10" fillId="0" borderId="0"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vertical="center" wrapText="1"/>
    </xf>
    <xf numFmtId="0" fontId="10" fillId="0" borderId="0" xfId="20" applyFont="1" applyFill="1" applyBorder="1" applyAlignment="1">
      <alignment horizontal="center" vertical="center"/>
    </xf>
    <xf numFmtId="0" fontId="10" fillId="0" borderId="0" xfId="20" applyFont="1" applyFill="1" applyBorder="1" applyAlignment="1">
      <alignment vertical="center"/>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11" fillId="0" borderId="0" xfId="20" applyFont="1" applyFill="1" applyBorder="1" applyAlignment="1">
      <alignment horizontal="center" vertical="center"/>
    </xf>
    <xf numFmtId="0" fontId="11" fillId="0" borderId="0" xfId="20" applyFont="1" applyFill="1" applyBorder="1" applyAlignment="1">
      <alignment vertical="center"/>
    </xf>
    <xf numFmtId="0" fontId="10" fillId="0" borderId="0" xfId="20" applyNumberFormat="1" applyFont="1" applyFill="1" applyBorder="1" applyAlignment="1">
      <alignment horizontal="center" vertical="center"/>
    </xf>
    <xf numFmtId="0" fontId="13" fillId="0" borderId="0" xfId="20" applyFont="1" applyFill="1" applyBorder="1" applyAlignment="1">
      <alignment vertical="center" wrapText="1"/>
    </xf>
    <xf numFmtId="0" fontId="11" fillId="0" borderId="0" xfId="20" applyNumberFormat="1" applyFont="1" applyFill="1" applyBorder="1" applyAlignment="1">
      <alignment horizontal="center" vertical="center"/>
    </xf>
    <xf numFmtId="0" fontId="11" fillId="0" borderId="0" xfId="0" applyFont="1" applyFill="1" applyBorder="1" applyAlignment="1">
      <alignment vertical="center"/>
    </xf>
    <xf numFmtId="0" fontId="10" fillId="0" borderId="0" xfId="1" applyFont="1" applyFill="1" applyBorder="1" applyAlignment="1">
      <alignment vertical="center"/>
    </xf>
    <xf numFmtId="0" fontId="11" fillId="0" borderId="0" xfId="0" applyNumberFormat="1" applyFont="1" applyFill="1" applyBorder="1" applyAlignment="1">
      <alignment horizontal="center" vertical="center"/>
    </xf>
    <xf numFmtId="164" fontId="5" fillId="0" borderId="6" xfId="1" applyNumberFormat="1" applyFont="1" applyFill="1" applyBorder="1" applyAlignment="1">
      <alignment horizontal="center" vertical="center"/>
    </xf>
    <xf numFmtId="0" fontId="5" fillId="0" borderId="6" xfId="1" applyFont="1" applyFill="1" applyBorder="1" applyAlignment="1">
      <alignment horizontal="center" vertical="center"/>
    </xf>
    <xf numFmtId="0" fontId="5" fillId="0" borderId="6" xfId="1" applyFont="1" applyFill="1" applyBorder="1" applyAlignment="1">
      <alignment vertical="center"/>
    </xf>
    <xf numFmtId="0" fontId="10" fillId="0" borderId="0" xfId="1" applyFont="1" applyFill="1" applyBorder="1" applyAlignment="1"/>
    <xf numFmtId="164" fontId="5" fillId="0" borderId="0" xfId="2" applyNumberFormat="1" applyFont="1" applyFill="1" applyBorder="1" applyAlignment="1">
      <alignment horizontal="center"/>
    </xf>
    <xf numFmtId="0" fontId="5" fillId="0" borderId="0" xfId="1" applyFont="1" applyFill="1" applyBorder="1" applyAlignment="1">
      <alignment horizontal="center"/>
    </xf>
    <xf numFmtId="0" fontId="5" fillId="0" borderId="0" xfId="1" applyFont="1" applyFill="1" applyBorder="1" applyAlignment="1"/>
    <xf numFmtId="0" fontId="11" fillId="0" borderId="0"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164" fontId="5" fillId="0" borderId="6" xfId="2" applyNumberFormat="1" applyFont="1" applyFill="1" applyBorder="1" applyAlignment="1">
      <alignment horizontal="center" vertical="center"/>
    </xf>
    <xf numFmtId="164" fontId="10" fillId="0" borderId="0" xfId="2" applyNumberFormat="1" applyFont="1" applyFill="1" applyBorder="1" applyAlignment="1">
      <alignment horizontal="center"/>
    </xf>
    <xf numFmtId="0" fontId="10" fillId="0" borderId="0" xfId="0" applyFont="1" applyFill="1" applyBorder="1" applyAlignment="1">
      <alignment horizontal="center"/>
    </xf>
    <xf numFmtId="0" fontId="10" fillId="0" borderId="0" xfId="0" applyFont="1" applyFill="1" applyBorder="1" applyAlignment="1"/>
    <xf numFmtId="0" fontId="14" fillId="0" borderId="0" xfId="1" applyFont="1" applyAlignment="1">
      <alignment vertical="center"/>
    </xf>
    <xf numFmtId="164" fontId="14" fillId="0" borderId="0" xfId="2" applyNumberFormat="1" applyFont="1" applyFill="1" applyBorder="1" applyAlignment="1">
      <alignment horizontal="center" vertical="center"/>
    </xf>
    <xf numFmtId="0" fontId="15"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0" xfId="0" applyFont="1" applyFill="1" applyBorder="1" applyAlignment="1">
      <alignment vertical="center"/>
    </xf>
    <xf numFmtId="0" fontId="10" fillId="0" borderId="0" xfId="0" applyNumberFormat="1" applyFont="1" applyFill="1" applyBorder="1" applyAlignment="1">
      <alignment horizontal="center"/>
    </xf>
    <xf numFmtId="0" fontId="11" fillId="0" borderId="0" xfId="0" applyNumberFormat="1" applyFont="1" applyFill="1" applyBorder="1" applyAlignment="1">
      <alignment horizontal="center"/>
    </xf>
    <xf numFmtId="0" fontId="11" fillId="0" borderId="0" xfId="0" applyFont="1" applyFill="1" applyBorder="1" applyAlignment="1">
      <alignment horizontal="center"/>
    </xf>
    <xf numFmtId="0" fontId="14" fillId="0" borderId="0" xfId="0" applyFont="1" applyFill="1" applyBorder="1" applyAlignment="1">
      <alignment vertical="center" wrapText="1"/>
    </xf>
    <xf numFmtId="0" fontId="11" fillId="0" borderId="0" xfId="0" applyFont="1" applyFill="1" applyBorder="1" applyAlignment="1"/>
    <xf numFmtId="0" fontId="14" fillId="0" borderId="0" xfId="0" applyNumberFormat="1" applyFont="1" applyFill="1" applyBorder="1" applyAlignment="1">
      <alignment horizontal="center" vertical="center"/>
    </xf>
    <xf numFmtId="0" fontId="14" fillId="0" borderId="0" xfId="0" applyFont="1" applyFill="1" applyBorder="1" applyAlignment="1">
      <alignment vertical="center"/>
    </xf>
    <xf numFmtId="164" fontId="10" fillId="0" borderId="0" xfId="1" applyNumberFormat="1" applyFont="1" applyFill="1" applyBorder="1" applyAlignment="1">
      <alignment horizontal="center"/>
    </xf>
    <xf numFmtId="0" fontId="10" fillId="0" borderId="0" xfId="0" applyFont="1" applyFill="1" applyBorder="1" applyAlignment="1">
      <alignment horizontal="center" wrapText="1"/>
    </xf>
    <xf numFmtId="0" fontId="10" fillId="0" borderId="0" xfId="0" applyFont="1" applyFill="1" applyBorder="1" applyAlignment="1">
      <alignment wrapText="1"/>
    </xf>
    <xf numFmtId="0" fontId="10" fillId="0" borderId="0" xfId="35" applyNumberFormat="1" applyFont="1" applyFill="1" applyBorder="1" applyAlignment="1">
      <alignment horizontal="center" vertical="center"/>
    </xf>
    <xf numFmtId="0" fontId="10" fillId="0" borderId="0" xfId="35" applyFont="1" applyFill="1" applyBorder="1" applyAlignment="1">
      <alignment horizontal="center" vertical="center"/>
    </xf>
    <xf numFmtId="0" fontId="13"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15" fillId="0" borderId="0" xfId="0" applyFont="1" applyFill="1" applyBorder="1" applyAlignment="1">
      <alignment vertical="center" wrapText="1"/>
    </xf>
    <xf numFmtId="0" fontId="10" fillId="0" borderId="0" xfId="1" applyFont="1" applyFill="1" applyAlignment="1">
      <alignment vertical="center"/>
    </xf>
    <xf numFmtId="0" fontId="14" fillId="0" borderId="0" xfId="1" applyFont="1" applyFill="1" applyAlignment="1">
      <alignment vertical="center"/>
    </xf>
    <xf numFmtId="0" fontId="14" fillId="0" borderId="0" xfId="1" applyFont="1" applyFill="1" applyBorder="1" applyAlignment="1">
      <alignment vertical="center"/>
    </xf>
    <xf numFmtId="0" fontId="10" fillId="0" borderId="0" xfId="0" applyFont="1" applyFill="1" applyBorder="1" applyAlignment="1">
      <alignment horizontal="center" vertical="center" wrapText="1"/>
    </xf>
    <xf numFmtId="0" fontId="10" fillId="0" borderId="0" xfId="1" applyFont="1" applyAlignment="1"/>
    <xf numFmtId="0" fontId="10" fillId="0" borderId="0" xfId="0" applyFont="1" applyFill="1" applyAlignment="1">
      <alignment horizontal="center"/>
    </xf>
    <xf numFmtId="0" fontId="14" fillId="0" borderId="0" xfId="20" applyFont="1" applyFill="1" applyAlignment="1">
      <alignment horizontal="center" vertical="center"/>
    </xf>
    <xf numFmtId="0" fontId="15" fillId="0" borderId="0" xfId="20" applyFont="1" applyFill="1" applyBorder="1" applyAlignment="1">
      <alignment horizontal="center" vertical="center"/>
    </xf>
    <xf numFmtId="0" fontId="14" fillId="0" borderId="0" xfId="20" applyFont="1" applyFill="1" applyBorder="1" applyAlignment="1">
      <alignment horizontal="center" vertical="center"/>
    </xf>
    <xf numFmtId="0" fontId="15" fillId="0" borderId="0" xfId="20" applyFont="1" applyFill="1" applyBorder="1" applyAlignment="1">
      <alignment vertical="center"/>
    </xf>
    <xf numFmtId="0" fontId="10" fillId="0" borderId="0" xfId="0" applyFont="1" applyFill="1" applyAlignment="1">
      <alignment vertical="center"/>
    </xf>
    <xf numFmtId="0" fontId="10" fillId="0" borderId="0" xfId="20" applyNumberFormat="1" applyFont="1" applyFill="1" applyBorder="1" applyAlignment="1">
      <alignment horizontal="left" vertical="center"/>
    </xf>
    <xf numFmtId="0" fontId="10" fillId="0" borderId="0" xfId="0" applyFont="1" applyFill="1" applyAlignment="1">
      <alignment horizontal="center" vertical="center"/>
    </xf>
    <xf numFmtId="0" fontId="5" fillId="0" borderId="0" xfId="20" applyFont="1" applyFill="1" applyBorder="1" applyAlignment="1">
      <alignment vertical="center"/>
    </xf>
    <xf numFmtId="0" fontId="14" fillId="0" borderId="0" xfId="0" applyFont="1" applyFill="1" applyAlignment="1">
      <alignment vertical="center"/>
    </xf>
    <xf numFmtId="0" fontId="16"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6" fillId="0" borderId="0" xfId="0" applyFont="1" applyFill="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vertical="center"/>
    </xf>
    <xf numFmtId="0" fontId="13" fillId="0" borderId="0" xfId="0" applyFont="1" applyFill="1" applyBorder="1" applyAlignment="1">
      <alignment vertical="center" wrapText="1"/>
    </xf>
    <xf numFmtId="0" fontId="17" fillId="0" borderId="0" xfId="0" applyFont="1" applyFill="1" applyBorder="1" applyAlignment="1">
      <alignment vertical="center" wrapText="1"/>
    </xf>
    <xf numFmtId="164" fontId="5" fillId="0" borderId="7" xfId="2" applyNumberFormat="1" applyFont="1" applyFill="1" applyBorder="1" applyAlignment="1">
      <alignment horizontal="center" vertical="center"/>
    </xf>
    <xf numFmtId="0" fontId="5" fillId="0" borderId="7" xfId="1"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lignment vertical="center"/>
    </xf>
    <xf numFmtId="164" fontId="5" fillId="2" borderId="5" xfId="2" applyNumberFormat="1" applyFont="1" applyFill="1" applyBorder="1" applyAlignment="1">
      <alignment horizontal="center" vertical="center" wrapText="1"/>
    </xf>
    <xf numFmtId="164" fontId="10" fillId="0" borderId="0" xfId="2" applyNumberFormat="1" applyFont="1" applyAlignment="1">
      <alignment horizontal="center" vertical="center"/>
    </xf>
    <xf numFmtId="0" fontId="10" fillId="0" borderId="0" xfId="1" applyFont="1" applyAlignment="1">
      <alignment horizontal="center" vertical="center"/>
    </xf>
    <xf numFmtId="0" fontId="10" fillId="0" borderId="0" xfId="1" applyFont="1" applyAlignment="1">
      <alignment horizontal="left" vertical="center"/>
    </xf>
    <xf numFmtId="0" fontId="2" fillId="0" borderId="0" xfId="0" applyFont="1" applyAlignment="1">
      <alignment horizontal="center" wrapText="1"/>
    </xf>
    <xf numFmtId="0" fontId="8" fillId="0" borderId="0" xfId="1" applyFont="1" applyAlignment="1">
      <alignment horizontal="left" vertical="center" wrapText="1"/>
    </xf>
    <xf numFmtId="0" fontId="0" fillId="0" borderId="0" xfId="0" applyAlignment="1"/>
    <xf numFmtId="0" fontId="9" fillId="0" borderId="0" xfId="1" applyFont="1" applyAlignment="1">
      <alignment horizontal="center"/>
    </xf>
    <xf numFmtId="0" fontId="3" fillId="0" borderId="0" xfId="1" applyAlignment="1"/>
    <xf numFmtId="0" fontId="18" fillId="0" borderId="0" xfId="1" applyFont="1" applyAlignment="1">
      <alignment horizontal="center" vertical="center"/>
    </xf>
    <xf numFmtId="0" fontId="19" fillId="0" borderId="0" xfId="0" applyFont="1" applyAlignment="1">
      <alignment horizontal="center" vertical="center"/>
    </xf>
  </cellXfs>
  <cellStyles count="40">
    <cellStyle name="Normal" xfId="0" builtinId="0"/>
    <cellStyle name="Normal 10" xfId="1"/>
    <cellStyle name="Normal 11" xfId="3"/>
    <cellStyle name="Normal 2" xfId="4"/>
    <cellStyle name="Normal 2 2" xfId="5"/>
    <cellStyle name="Normal 2 2 2" xfId="6"/>
    <cellStyle name="Normal 2 2 2 2" xfId="7"/>
    <cellStyle name="Normal 2 2 2 2 2" xfId="8"/>
    <cellStyle name="Normal 2 2 2 3" xfId="9"/>
    <cellStyle name="Normal 2 2 3" xfId="10"/>
    <cellStyle name="Normal 2 2 3 2" xfId="11"/>
    <cellStyle name="Normal 2 2 4" xfId="12"/>
    <cellStyle name="Normal 2 3" xfId="13"/>
    <cellStyle name="Normal 2 3 2" xfId="14"/>
    <cellStyle name="Normal 2 3 2 2" xfId="15"/>
    <cellStyle name="Normal 2 3 3" xfId="16"/>
    <cellStyle name="Normal 2 4" xfId="17"/>
    <cellStyle name="Normal 2 4 2" xfId="18"/>
    <cellStyle name="Normal 2 5" xfId="19"/>
    <cellStyle name="Normal 3" xfId="20"/>
    <cellStyle name="Normal 4" xfId="21"/>
    <cellStyle name="Normal 5" xfId="22"/>
    <cellStyle name="Normal 5 2" xfId="23"/>
    <cellStyle name="Normal 5 2 2" xfId="24"/>
    <cellStyle name="Normal 5 2 2 2" xfId="25"/>
    <cellStyle name="Normal 5 2 3" xfId="26"/>
    <cellStyle name="Normal 5 3" xfId="27"/>
    <cellStyle name="Normal 5 3 2" xfId="28"/>
    <cellStyle name="Normal 5 4" xfId="29"/>
    <cellStyle name="Normal 6" xfId="30"/>
    <cellStyle name="Normal 7" xfId="31"/>
    <cellStyle name="Normal 7 2" xfId="32"/>
    <cellStyle name="Normal 7 2 2" xfId="33"/>
    <cellStyle name="Normal 7 3" xfId="34"/>
    <cellStyle name="Normal 8" xfId="35"/>
    <cellStyle name="Normal 9" xfId="36"/>
    <cellStyle name="Normal 9 2" xfId="37"/>
    <cellStyle name="Percent 2" xfId="2"/>
    <cellStyle name="Percent 3" xfId="38"/>
    <cellStyle name="Percent 4" xfId="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abSelected="1" topLeftCell="A22" workbookViewId="0">
      <selection activeCell="A32" sqref="A32"/>
    </sheetView>
  </sheetViews>
  <sheetFormatPr defaultRowHeight="11.25"/>
  <cols>
    <col min="1" max="1" width="55.140625" style="26" bestFit="1" customWidth="1"/>
    <col min="2" max="5" width="12.7109375" style="9" customWidth="1"/>
    <col min="6" max="16384" width="9.140625" style="9"/>
  </cols>
  <sheetData>
    <row r="1" spans="1:5" s="1" customFormat="1" ht="21.95" customHeight="1">
      <c r="A1" s="140" t="s">
        <v>0</v>
      </c>
      <c r="B1" s="140"/>
      <c r="C1" s="140"/>
      <c r="D1" s="140"/>
      <c r="E1" s="140"/>
    </row>
    <row r="2" spans="1:5" s="1" customFormat="1" ht="13.5" customHeight="1" thickBot="1">
      <c r="A2" s="2"/>
      <c r="B2" s="2"/>
      <c r="C2" s="2"/>
      <c r="D2" s="2"/>
      <c r="E2" s="2"/>
    </row>
    <row r="3" spans="1:5" s="4" customFormat="1" ht="51.75" thickBot="1">
      <c r="A3" s="3" t="s">
        <v>1</v>
      </c>
      <c r="B3" s="3" t="s">
        <v>2</v>
      </c>
      <c r="C3" s="3" t="s">
        <v>3</v>
      </c>
      <c r="D3" s="3" t="s">
        <v>4</v>
      </c>
      <c r="E3" s="3" t="s">
        <v>5</v>
      </c>
    </row>
    <row r="4" spans="1:5" ht="22.5" customHeight="1">
      <c r="A4" s="5" t="s">
        <v>6</v>
      </c>
      <c r="B4" s="6">
        <v>1</v>
      </c>
      <c r="C4" s="7">
        <v>7</v>
      </c>
      <c r="D4" s="7">
        <v>2</v>
      </c>
      <c r="E4" s="8">
        <f>SUM(D4/C4)</f>
        <v>0.2857142857142857</v>
      </c>
    </row>
    <row r="5" spans="1:5" s="14" customFormat="1" ht="22.5" customHeight="1">
      <c r="A5" s="10" t="s">
        <v>7</v>
      </c>
      <c r="B5" s="11">
        <v>29</v>
      </c>
      <c r="C5" s="12">
        <v>233</v>
      </c>
      <c r="D5" s="12">
        <v>97</v>
      </c>
      <c r="E5" s="13">
        <f t="shared" ref="E5" si="0">SUM(D5/C5)</f>
        <v>0.41630901287553645</v>
      </c>
    </row>
    <row r="6" spans="1:5" s="14" customFormat="1" ht="22.5" customHeight="1">
      <c r="A6" s="10" t="s">
        <v>8</v>
      </c>
      <c r="B6" s="11">
        <v>3</v>
      </c>
      <c r="C6" s="11">
        <v>5</v>
      </c>
      <c r="D6" s="11">
        <v>2</v>
      </c>
      <c r="E6" s="15">
        <f>SUM(D6/C6)</f>
        <v>0.4</v>
      </c>
    </row>
    <row r="7" spans="1:5" s="14" customFormat="1" ht="22.5" customHeight="1">
      <c r="A7" s="10" t="s">
        <v>9</v>
      </c>
      <c r="B7" s="11">
        <v>49</v>
      </c>
      <c r="C7" s="12">
        <v>313</v>
      </c>
      <c r="D7" s="12">
        <v>167</v>
      </c>
      <c r="E7" s="13">
        <f t="shared" ref="E7" si="1">SUM(D7/C7)</f>
        <v>0.5335463258785943</v>
      </c>
    </row>
    <row r="8" spans="1:5" s="14" customFormat="1" ht="22.5" customHeight="1">
      <c r="A8" s="16" t="s">
        <v>10</v>
      </c>
      <c r="B8" s="17">
        <v>6</v>
      </c>
      <c r="C8" s="18">
        <v>17</v>
      </c>
      <c r="D8" s="19">
        <v>5</v>
      </c>
      <c r="E8" s="13">
        <f>SUM(D8/C8)</f>
        <v>0.29411764705882354</v>
      </c>
    </row>
    <row r="9" spans="1:5" s="14" customFormat="1" ht="22.5" customHeight="1">
      <c r="A9" s="10" t="s">
        <v>11</v>
      </c>
      <c r="B9" s="11">
        <v>4</v>
      </c>
      <c r="C9" s="12">
        <v>20</v>
      </c>
      <c r="D9" s="12">
        <v>9</v>
      </c>
      <c r="E9" s="13">
        <f>SUM(D9/C9)</f>
        <v>0.45</v>
      </c>
    </row>
    <row r="10" spans="1:5" s="14" customFormat="1" ht="22.5" customHeight="1">
      <c r="A10" s="10" t="s">
        <v>12</v>
      </c>
      <c r="B10" s="11">
        <v>18</v>
      </c>
      <c r="C10" s="12">
        <v>106</v>
      </c>
      <c r="D10" s="12">
        <v>42</v>
      </c>
      <c r="E10" s="13">
        <f t="shared" ref="E10:E11" si="2">SUM(D10/C10)</f>
        <v>0.39622641509433965</v>
      </c>
    </row>
    <row r="11" spans="1:5" s="14" customFormat="1" ht="22.5" customHeight="1">
      <c r="A11" s="10" t="s">
        <v>13</v>
      </c>
      <c r="B11" s="11">
        <v>5</v>
      </c>
      <c r="C11" s="12">
        <v>39</v>
      </c>
      <c r="D11" s="12">
        <v>14</v>
      </c>
      <c r="E11" s="13">
        <f t="shared" si="2"/>
        <v>0.35897435897435898</v>
      </c>
    </row>
    <row r="12" spans="1:5" s="14" customFormat="1" ht="22.5" customHeight="1">
      <c r="A12" s="10" t="s">
        <v>14</v>
      </c>
      <c r="B12" s="11">
        <v>3</v>
      </c>
      <c r="C12" s="12">
        <v>21</v>
      </c>
      <c r="D12" s="12">
        <v>12</v>
      </c>
      <c r="E12" s="13">
        <f>SUM(D12/C12)</f>
        <v>0.5714285714285714</v>
      </c>
    </row>
    <row r="13" spans="1:5" s="14" customFormat="1" ht="22.5" customHeight="1">
      <c r="A13" s="10" t="s">
        <v>15</v>
      </c>
      <c r="B13" s="11">
        <v>16</v>
      </c>
      <c r="C13" s="12">
        <v>69</v>
      </c>
      <c r="D13" s="12">
        <v>25</v>
      </c>
      <c r="E13" s="13">
        <f t="shared" ref="E13" si="3">SUM(D13/C13)</f>
        <v>0.36231884057971014</v>
      </c>
    </row>
    <row r="14" spans="1:5" s="14" customFormat="1" ht="22.5" customHeight="1">
      <c r="A14" s="10" t="s">
        <v>16</v>
      </c>
      <c r="B14" s="11">
        <v>1</v>
      </c>
      <c r="C14" s="12">
        <v>9</v>
      </c>
      <c r="D14" s="12">
        <v>7</v>
      </c>
      <c r="E14" s="13">
        <f>SUM(D14/C14)</f>
        <v>0.77777777777777779</v>
      </c>
    </row>
    <row r="15" spans="1:5" s="14" customFormat="1" ht="22.5" customHeight="1">
      <c r="A15" s="10" t="s">
        <v>17</v>
      </c>
      <c r="B15" s="11">
        <v>43</v>
      </c>
      <c r="C15" s="12">
        <v>247</v>
      </c>
      <c r="D15" s="12">
        <v>95</v>
      </c>
      <c r="E15" s="13">
        <f t="shared" ref="E15" si="4">SUM(D15/C15)</f>
        <v>0.38461538461538464</v>
      </c>
    </row>
    <row r="16" spans="1:5" s="14" customFormat="1" ht="22.5" customHeight="1">
      <c r="A16" s="10" t="s">
        <v>18</v>
      </c>
      <c r="B16" s="11">
        <v>11</v>
      </c>
      <c r="C16" s="12">
        <v>74</v>
      </c>
      <c r="D16" s="12">
        <v>39</v>
      </c>
      <c r="E16" s="13">
        <f>SUM(D16/C16)</f>
        <v>0.52702702702702697</v>
      </c>
    </row>
    <row r="17" spans="1:5" s="14" customFormat="1" ht="22.5" customHeight="1">
      <c r="A17" s="10" t="s">
        <v>19</v>
      </c>
      <c r="B17" s="11">
        <v>11</v>
      </c>
      <c r="C17" s="12">
        <v>45</v>
      </c>
      <c r="D17" s="12">
        <v>18</v>
      </c>
      <c r="E17" s="13">
        <f t="shared" ref="E17:E21" si="5">SUM(D17/C17)</f>
        <v>0.4</v>
      </c>
    </row>
    <row r="18" spans="1:5" s="14" customFormat="1" ht="22.5" customHeight="1">
      <c r="A18" s="10" t="s">
        <v>20</v>
      </c>
      <c r="B18" s="11">
        <v>56</v>
      </c>
      <c r="C18" s="12">
        <v>523</v>
      </c>
      <c r="D18" s="12">
        <v>313</v>
      </c>
      <c r="E18" s="13">
        <f t="shared" si="5"/>
        <v>0.59847036328871894</v>
      </c>
    </row>
    <row r="19" spans="1:5" s="14" customFormat="1" ht="22.5" customHeight="1">
      <c r="A19" s="10" t="s">
        <v>21</v>
      </c>
      <c r="B19" s="11">
        <v>60</v>
      </c>
      <c r="C19" s="12">
        <v>316</v>
      </c>
      <c r="D19" s="12">
        <v>121</v>
      </c>
      <c r="E19" s="13">
        <f t="shared" si="5"/>
        <v>0.38291139240506328</v>
      </c>
    </row>
    <row r="20" spans="1:5" s="14" customFormat="1" ht="22.5" customHeight="1">
      <c r="A20" s="10" t="s">
        <v>22</v>
      </c>
      <c r="B20" s="11">
        <v>9</v>
      </c>
      <c r="C20" s="12">
        <v>48</v>
      </c>
      <c r="D20" s="12">
        <v>25</v>
      </c>
      <c r="E20" s="13">
        <f t="shared" si="5"/>
        <v>0.52083333333333337</v>
      </c>
    </row>
    <row r="21" spans="1:5" s="14" customFormat="1" ht="22.5" customHeight="1">
      <c r="A21" s="10" t="s">
        <v>23</v>
      </c>
      <c r="B21" s="11">
        <v>8</v>
      </c>
      <c r="C21" s="12">
        <v>45</v>
      </c>
      <c r="D21" s="12">
        <v>12</v>
      </c>
      <c r="E21" s="13">
        <f t="shared" si="5"/>
        <v>0.26666666666666666</v>
      </c>
    </row>
    <row r="22" spans="1:5" s="14" customFormat="1" ht="25.5" customHeight="1">
      <c r="A22" s="10" t="s">
        <v>24</v>
      </c>
      <c r="B22" s="11">
        <v>5</v>
      </c>
      <c r="C22" s="12">
        <v>28</v>
      </c>
      <c r="D22" s="12">
        <v>11</v>
      </c>
      <c r="E22" s="13">
        <f>SUM(D22/C22)</f>
        <v>0.39285714285714285</v>
      </c>
    </row>
    <row r="23" spans="1:5" s="14" customFormat="1" ht="22.5" customHeight="1">
      <c r="A23" s="10" t="s">
        <v>25</v>
      </c>
      <c r="B23" s="11">
        <v>1</v>
      </c>
      <c r="C23" s="12">
        <v>1</v>
      </c>
      <c r="D23" s="12">
        <v>0</v>
      </c>
      <c r="E23" s="13">
        <f>SUM(D23/C23)</f>
        <v>0</v>
      </c>
    </row>
    <row r="24" spans="1:5" s="14" customFormat="1" ht="22.5" customHeight="1">
      <c r="A24" s="10" t="s">
        <v>26</v>
      </c>
      <c r="B24" s="11">
        <v>10</v>
      </c>
      <c r="C24" s="12">
        <v>29</v>
      </c>
      <c r="D24" s="12">
        <v>18</v>
      </c>
      <c r="E24" s="13">
        <f>SUM(D24/C24)</f>
        <v>0.62068965517241381</v>
      </c>
    </row>
    <row r="25" spans="1:5" s="14" customFormat="1" ht="22.5" customHeight="1">
      <c r="A25" s="10" t="s">
        <v>27</v>
      </c>
      <c r="B25" s="11">
        <v>1</v>
      </c>
      <c r="C25" s="12">
        <v>1</v>
      </c>
      <c r="D25" s="12">
        <v>0</v>
      </c>
      <c r="E25" s="13">
        <f>SUM(D25/C25)</f>
        <v>0</v>
      </c>
    </row>
    <row r="26" spans="1:5" s="14" customFormat="1" ht="22.5" customHeight="1">
      <c r="A26" s="10" t="s">
        <v>28</v>
      </c>
      <c r="B26" s="11">
        <v>9</v>
      </c>
      <c r="C26" s="12">
        <v>43</v>
      </c>
      <c r="D26" s="12">
        <v>18</v>
      </c>
      <c r="E26" s="13">
        <f t="shared" ref="E26:E27" si="6">SUM(D26/C26)</f>
        <v>0.41860465116279072</v>
      </c>
    </row>
    <row r="27" spans="1:5" s="14" customFormat="1" ht="22.5" customHeight="1">
      <c r="A27" s="10" t="s">
        <v>29</v>
      </c>
      <c r="B27" s="11">
        <v>26</v>
      </c>
      <c r="C27" s="12">
        <v>100</v>
      </c>
      <c r="D27" s="12">
        <v>41</v>
      </c>
      <c r="E27" s="13">
        <f t="shared" si="6"/>
        <v>0.41</v>
      </c>
    </row>
    <row r="28" spans="1:5" s="14" customFormat="1" ht="22.5" customHeight="1" thickBot="1">
      <c r="A28" s="20" t="s">
        <v>30</v>
      </c>
      <c r="B28" s="21">
        <v>49</v>
      </c>
      <c r="C28" s="22">
        <v>284</v>
      </c>
      <c r="D28" s="22">
        <v>107</v>
      </c>
      <c r="E28" s="23">
        <f>SUM(D28/C28)</f>
        <v>0.37676056338028169</v>
      </c>
    </row>
    <row r="29" spans="1:5" s="25" customFormat="1">
      <c r="A29" s="24"/>
    </row>
    <row r="30" spans="1:5" s="25" customFormat="1">
      <c r="A30" s="24"/>
    </row>
    <row r="31" spans="1:5" ht="48" customHeight="1">
      <c r="A31" s="141" t="s">
        <v>31</v>
      </c>
      <c r="B31" s="142"/>
      <c r="C31" s="142"/>
      <c r="D31" s="142"/>
      <c r="E31" s="142"/>
    </row>
  </sheetData>
  <mergeCells count="2">
    <mergeCell ref="A1:E1"/>
    <mergeCell ref="A31:E3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56"/>
  <sheetViews>
    <sheetView topLeftCell="A28" zoomScaleNormal="100" workbookViewId="0">
      <selection activeCell="A30" sqref="A30"/>
    </sheetView>
  </sheetViews>
  <sheetFormatPr defaultRowHeight="11.25"/>
  <cols>
    <col min="1" max="1" width="44.85546875" style="27" customWidth="1"/>
    <col min="2" max="2" width="9.28515625" style="27" customWidth="1"/>
    <col min="3" max="5" width="11.85546875" style="27" customWidth="1"/>
    <col min="6" max="16384" width="9.140625" style="27"/>
  </cols>
  <sheetData>
    <row r="1" spans="1:5" s="54" customFormat="1" ht="16.5">
      <c r="A1" s="143" t="s">
        <v>84</v>
      </c>
      <c r="B1" s="144"/>
      <c r="C1" s="144"/>
      <c r="D1" s="144"/>
      <c r="E1" s="144"/>
    </row>
    <row r="2" spans="1:5" s="54" customFormat="1" ht="16.5">
      <c r="A2" s="143" t="s">
        <v>83</v>
      </c>
      <c r="B2" s="144"/>
      <c r="C2" s="144"/>
      <c r="D2" s="144"/>
      <c r="E2" s="144"/>
    </row>
    <row r="3" spans="1:5" ht="12" thickBot="1"/>
    <row r="4" spans="1:5" s="51" customFormat="1" ht="51.75" thickBot="1">
      <c r="A4" s="53" t="s">
        <v>82</v>
      </c>
      <c r="B4" s="52" t="s">
        <v>81</v>
      </c>
      <c r="C4" s="52" t="s">
        <v>3</v>
      </c>
      <c r="D4" s="52" t="s">
        <v>4</v>
      </c>
      <c r="E4" s="52" t="s">
        <v>5</v>
      </c>
    </row>
    <row r="5" spans="1:5" s="31" customFormat="1" ht="15" customHeight="1">
      <c r="A5" s="50" t="s">
        <v>80</v>
      </c>
      <c r="B5" s="49">
        <v>5</v>
      </c>
      <c r="C5" s="48">
        <v>8</v>
      </c>
      <c r="D5" s="47">
        <v>3</v>
      </c>
      <c r="E5" s="46">
        <f t="shared" ref="E5:E36" si="0">SUM(D5/C5)</f>
        <v>0.375</v>
      </c>
    </row>
    <row r="6" spans="1:5" s="31" customFormat="1" ht="15" customHeight="1">
      <c r="A6" s="41" t="s">
        <v>79</v>
      </c>
      <c r="B6" s="40">
        <v>2</v>
      </c>
      <c r="C6" s="39">
        <v>15</v>
      </c>
      <c r="D6" s="38">
        <v>7</v>
      </c>
      <c r="E6" s="37">
        <f t="shared" si="0"/>
        <v>0.46666666666666667</v>
      </c>
    </row>
    <row r="7" spans="1:5" s="31" customFormat="1" ht="15" customHeight="1">
      <c r="A7" s="43" t="s">
        <v>78</v>
      </c>
      <c r="B7" s="35">
        <v>15</v>
      </c>
      <c r="C7" s="34">
        <v>67</v>
      </c>
      <c r="D7" s="33">
        <v>22</v>
      </c>
      <c r="E7" s="32">
        <f t="shared" si="0"/>
        <v>0.32835820895522388</v>
      </c>
    </row>
    <row r="8" spans="1:5" s="31" customFormat="1" ht="15" customHeight="1">
      <c r="A8" s="41" t="s">
        <v>77</v>
      </c>
      <c r="B8" s="40">
        <v>10</v>
      </c>
      <c r="C8" s="39">
        <v>61</v>
      </c>
      <c r="D8" s="44">
        <v>23</v>
      </c>
      <c r="E8" s="37">
        <f t="shared" si="0"/>
        <v>0.37704918032786883</v>
      </c>
    </row>
    <row r="9" spans="1:5" s="31" customFormat="1" ht="15.75" customHeight="1">
      <c r="A9" s="43" t="s">
        <v>76</v>
      </c>
      <c r="B9" s="35">
        <v>8</v>
      </c>
      <c r="C9" s="34">
        <v>99</v>
      </c>
      <c r="D9" s="42">
        <v>37</v>
      </c>
      <c r="E9" s="32">
        <f t="shared" si="0"/>
        <v>0.37373737373737376</v>
      </c>
    </row>
    <row r="10" spans="1:5" s="31" customFormat="1" ht="15.75" customHeight="1">
      <c r="A10" s="41" t="s">
        <v>75</v>
      </c>
      <c r="B10" s="40">
        <v>1</v>
      </c>
      <c r="C10" s="39">
        <v>8</v>
      </c>
      <c r="D10" s="38">
        <v>4</v>
      </c>
      <c r="E10" s="37">
        <f t="shared" si="0"/>
        <v>0.5</v>
      </c>
    </row>
    <row r="11" spans="1:5" s="31" customFormat="1" ht="25.5">
      <c r="A11" s="43" t="s">
        <v>74</v>
      </c>
      <c r="B11" s="35">
        <v>7</v>
      </c>
      <c r="C11" s="34">
        <v>41</v>
      </c>
      <c r="D11" s="42">
        <v>17</v>
      </c>
      <c r="E11" s="32">
        <f t="shared" si="0"/>
        <v>0.41463414634146339</v>
      </c>
    </row>
    <row r="12" spans="1:5" s="31" customFormat="1" ht="15" customHeight="1">
      <c r="A12" s="41" t="s">
        <v>73</v>
      </c>
      <c r="B12" s="40">
        <v>6</v>
      </c>
      <c r="C12" s="39">
        <v>46</v>
      </c>
      <c r="D12" s="44">
        <v>12</v>
      </c>
      <c r="E12" s="37">
        <f t="shared" si="0"/>
        <v>0.2608695652173913</v>
      </c>
    </row>
    <row r="13" spans="1:5" s="31" customFormat="1" ht="15" customHeight="1">
      <c r="A13" s="43" t="s">
        <v>72</v>
      </c>
      <c r="B13" s="35">
        <v>10</v>
      </c>
      <c r="C13" s="34">
        <v>29</v>
      </c>
      <c r="D13" s="33">
        <v>18</v>
      </c>
      <c r="E13" s="32">
        <f t="shared" si="0"/>
        <v>0.62068965517241381</v>
      </c>
    </row>
    <row r="14" spans="1:5" s="31" customFormat="1" ht="15" customHeight="1">
      <c r="A14" s="41" t="s">
        <v>71</v>
      </c>
      <c r="B14" s="40">
        <v>15</v>
      </c>
      <c r="C14" s="39">
        <v>70</v>
      </c>
      <c r="D14" s="38">
        <v>25</v>
      </c>
      <c r="E14" s="37">
        <f t="shared" si="0"/>
        <v>0.35714285714285715</v>
      </c>
    </row>
    <row r="15" spans="1:5" s="31" customFormat="1" ht="15" customHeight="1">
      <c r="A15" s="43" t="s">
        <v>70</v>
      </c>
      <c r="B15" s="35">
        <v>2</v>
      </c>
      <c r="C15" s="34">
        <v>11</v>
      </c>
      <c r="D15" s="33">
        <v>9</v>
      </c>
      <c r="E15" s="32">
        <f t="shared" si="0"/>
        <v>0.81818181818181823</v>
      </c>
    </row>
    <row r="16" spans="1:5" s="31" customFormat="1" ht="15" customHeight="1">
      <c r="A16" s="41" t="s">
        <v>69</v>
      </c>
      <c r="B16" s="40">
        <v>29</v>
      </c>
      <c r="C16" s="39">
        <v>233</v>
      </c>
      <c r="D16" s="38">
        <v>97</v>
      </c>
      <c r="E16" s="37">
        <f t="shared" si="0"/>
        <v>0.41630901287553645</v>
      </c>
    </row>
    <row r="17" spans="1:5" s="31" customFormat="1" ht="15" customHeight="1">
      <c r="A17" s="43" t="s">
        <v>68</v>
      </c>
      <c r="B17" s="35">
        <v>3</v>
      </c>
      <c r="C17" s="34">
        <v>5</v>
      </c>
      <c r="D17" s="42">
        <v>2</v>
      </c>
      <c r="E17" s="32">
        <f t="shared" si="0"/>
        <v>0.4</v>
      </c>
    </row>
    <row r="18" spans="1:5" s="31" customFormat="1" ht="15" customHeight="1">
      <c r="A18" s="41" t="s">
        <v>67</v>
      </c>
      <c r="B18" s="40">
        <v>1</v>
      </c>
      <c r="C18" s="39">
        <v>12</v>
      </c>
      <c r="D18" s="44">
        <v>4</v>
      </c>
      <c r="E18" s="37">
        <f t="shared" si="0"/>
        <v>0.33333333333333331</v>
      </c>
    </row>
    <row r="19" spans="1:5" s="31" customFormat="1" ht="15" customHeight="1">
      <c r="A19" s="43" t="s">
        <v>66</v>
      </c>
      <c r="B19" s="35">
        <v>1</v>
      </c>
      <c r="C19" s="34">
        <v>10</v>
      </c>
      <c r="D19" s="33">
        <v>7</v>
      </c>
      <c r="E19" s="32">
        <f t="shared" si="0"/>
        <v>0.7</v>
      </c>
    </row>
    <row r="20" spans="1:5" s="31" customFormat="1" ht="25.5">
      <c r="A20" s="41" t="s">
        <v>65</v>
      </c>
      <c r="B20" s="40">
        <v>2</v>
      </c>
      <c r="C20" s="39">
        <v>12</v>
      </c>
      <c r="D20" s="44">
        <v>5</v>
      </c>
      <c r="E20" s="37">
        <f t="shared" si="0"/>
        <v>0.41666666666666669</v>
      </c>
    </row>
    <row r="21" spans="1:5" s="31" customFormat="1" ht="15" customHeight="1">
      <c r="A21" s="43" t="s">
        <v>64</v>
      </c>
      <c r="B21" s="35">
        <v>6</v>
      </c>
      <c r="C21" s="34">
        <v>31</v>
      </c>
      <c r="D21" s="42">
        <v>10</v>
      </c>
      <c r="E21" s="32">
        <f t="shared" si="0"/>
        <v>0.32258064516129031</v>
      </c>
    </row>
    <row r="22" spans="1:5" s="31" customFormat="1" ht="15" customHeight="1">
      <c r="A22" s="41" t="s">
        <v>63</v>
      </c>
      <c r="B22" s="40">
        <v>39</v>
      </c>
      <c r="C22" s="39">
        <v>185</v>
      </c>
      <c r="D22" s="38">
        <v>85</v>
      </c>
      <c r="E22" s="37">
        <f t="shared" si="0"/>
        <v>0.45945945945945948</v>
      </c>
    </row>
    <row r="23" spans="1:5" s="31" customFormat="1" ht="15" customHeight="1">
      <c r="A23" s="43" t="s">
        <v>62</v>
      </c>
      <c r="B23" s="35">
        <v>4</v>
      </c>
      <c r="C23" s="34">
        <v>18</v>
      </c>
      <c r="D23" s="42">
        <v>9</v>
      </c>
      <c r="E23" s="32">
        <f t="shared" si="0"/>
        <v>0.5</v>
      </c>
    </row>
    <row r="24" spans="1:5" s="31" customFormat="1" ht="15" customHeight="1">
      <c r="A24" s="41" t="s">
        <v>61</v>
      </c>
      <c r="B24" s="40">
        <v>5</v>
      </c>
      <c r="C24" s="39">
        <v>39</v>
      </c>
      <c r="D24" s="44">
        <v>14</v>
      </c>
      <c r="E24" s="37">
        <f t="shared" si="0"/>
        <v>0.35897435897435898</v>
      </c>
    </row>
    <row r="25" spans="1:5" s="31" customFormat="1" ht="15" customHeight="1">
      <c r="A25" s="43" t="s">
        <v>60</v>
      </c>
      <c r="B25" s="35">
        <v>1</v>
      </c>
      <c r="C25" s="34">
        <v>8</v>
      </c>
      <c r="D25" s="42">
        <v>3</v>
      </c>
      <c r="E25" s="32">
        <f t="shared" si="0"/>
        <v>0.375</v>
      </c>
    </row>
    <row r="26" spans="1:5" s="31" customFormat="1" ht="15" customHeight="1">
      <c r="A26" s="41" t="s">
        <v>59</v>
      </c>
      <c r="B26" s="40">
        <v>20</v>
      </c>
      <c r="C26" s="39">
        <v>168</v>
      </c>
      <c r="D26" s="44">
        <v>78</v>
      </c>
      <c r="E26" s="37">
        <f t="shared" si="0"/>
        <v>0.4642857142857143</v>
      </c>
    </row>
    <row r="27" spans="1:5" s="31" customFormat="1" ht="15" customHeight="1">
      <c r="A27" s="43" t="s">
        <v>58</v>
      </c>
      <c r="B27" s="35">
        <v>1</v>
      </c>
      <c r="C27" s="34">
        <v>1</v>
      </c>
      <c r="D27" s="33">
        <v>1</v>
      </c>
      <c r="E27" s="32">
        <f t="shared" si="0"/>
        <v>1</v>
      </c>
    </row>
    <row r="28" spans="1:5" s="31" customFormat="1" ht="15" customHeight="1">
      <c r="A28" s="41" t="s">
        <v>57</v>
      </c>
      <c r="B28" s="40">
        <v>1</v>
      </c>
      <c r="C28" s="39">
        <v>3</v>
      </c>
      <c r="D28" s="44">
        <v>2</v>
      </c>
      <c r="E28" s="37">
        <f t="shared" si="0"/>
        <v>0.66666666666666663</v>
      </c>
    </row>
    <row r="29" spans="1:5" s="31" customFormat="1" ht="15" customHeight="1">
      <c r="A29" s="43" t="s">
        <v>56</v>
      </c>
      <c r="B29" s="35">
        <v>11</v>
      </c>
      <c r="C29" s="34">
        <v>46</v>
      </c>
      <c r="D29" s="42">
        <v>18</v>
      </c>
      <c r="E29" s="32">
        <f t="shared" si="0"/>
        <v>0.39130434782608697</v>
      </c>
    </row>
    <row r="30" spans="1:5" s="31" customFormat="1" ht="15" customHeight="1">
      <c r="A30" s="45" t="s">
        <v>55</v>
      </c>
      <c r="B30" s="40">
        <v>4</v>
      </c>
      <c r="C30" s="39">
        <v>17</v>
      </c>
      <c r="D30" s="38">
        <v>5</v>
      </c>
      <c r="E30" s="37">
        <f t="shared" si="0"/>
        <v>0.29411764705882354</v>
      </c>
    </row>
    <row r="31" spans="1:5" s="31" customFormat="1" ht="15" customHeight="1">
      <c r="A31" s="43" t="s">
        <v>54</v>
      </c>
      <c r="B31" s="35">
        <v>56</v>
      </c>
      <c r="C31" s="34">
        <v>523</v>
      </c>
      <c r="D31" s="33">
        <v>313</v>
      </c>
      <c r="E31" s="32">
        <f t="shared" si="0"/>
        <v>0.59847036328871894</v>
      </c>
    </row>
    <row r="32" spans="1:5" s="31" customFormat="1" ht="15" customHeight="1">
      <c r="A32" s="41" t="s">
        <v>53</v>
      </c>
      <c r="B32" s="40">
        <v>2</v>
      </c>
      <c r="C32" s="39">
        <v>14</v>
      </c>
      <c r="D32" s="44">
        <v>4</v>
      </c>
      <c r="E32" s="37">
        <f t="shared" si="0"/>
        <v>0.2857142857142857</v>
      </c>
    </row>
    <row r="33" spans="1:5" s="31" customFormat="1" ht="15" customHeight="1">
      <c r="A33" s="43" t="s">
        <v>52</v>
      </c>
      <c r="B33" s="35">
        <v>1</v>
      </c>
      <c r="C33" s="34">
        <v>7</v>
      </c>
      <c r="D33" s="33">
        <v>3</v>
      </c>
      <c r="E33" s="32">
        <f t="shared" si="0"/>
        <v>0.42857142857142855</v>
      </c>
    </row>
    <row r="34" spans="1:5" s="31" customFormat="1" ht="15" customHeight="1">
      <c r="A34" s="41" t="s">
        <v>51</v>
      </c>
      <c r="B34" s="40">
        <v>30</v>
      </c>
      <c r="C34" s="39">
        <v>152</v>
      </c>
      <c r="D34" s="44">
        <v>92</v>
      </c>
      <c r="E34" s="37">
        <f t="shared" si="0"/>
        <v>0.60526315789473684</v>
      </c>
    </row>
    <row r="35" spans="1:5" s="31" customFormat="1" ht="15" customHeight="1">
      <c r="A35" s="43" t="s">
        <v>50</v>
      </c>
      <c r="B35" s="35">
        <v>53</v>
      </c>
      <c r="C35" s="34">
        <v>223</v>
      </c>
      <c r="D35" s="42">
        <v>84</v>
      </c>
      <c r="E35" s="32">
        <f t="shared" si="0"/>
        <v>0.37668161434977576</v>
      </c>
    </row>
    <row r="36" spans="1:5" s="31" customFormat="1" ht="15" customHeight="1">
      <c r="A36" s="41" t="s">
        <v>49</v>
      </c>
      <c r="B36" s="40">
        <v>4</v>
      </c>
      <c r="C36" s="39">
        <v>20</v>
      </c>
      <c r="D36" s="38">
        <v>9</v>
      </c>
      <c r="E36" s="37">
        <f t="shared" si="0"/>
        <v>0.45</v>
      </c>
    </row>
    <row r="37" spans="1:5" s="31" customFormat="1" ht="15" customHeight="1">
      <c r="A37" s="43" t="s">
        <v>48</v>
      </c>
      <c r="B37" s="35">
        <v>2</v>
      </c>
      <c r="C37" s="34">
        <v>9</v>
      </c>
      <c r="D37" s="33">
        <v>2</v>
      </c>
      <c r="E37" s="32">
        <f t="shared" ref="E37:E54" si="1">SUM(D37/C37)</f>
        <v>0.22222222222222221</v>
      </c>
    </row>
    <row r="38" spans="1:5" s="31" customFormat="1" ht="15" customHeight="1">
      <c r="A38" s="41" t="s">
        <v>47</v>
      </c>
      <c r="B38" s="40">
        <v>8</v>
      </c>
      <c r="C38" s="39">
        <v>42</v>
      </c>
      <c r="D38" s="38">
        <v>17</v>
      </c>
      <c r="E38" s="37">
        <f t="shared" si="1"/>
        <v>0.40476190476190477</v>
      </c>
    </row>
    <row r="39" spans="1:5" s="31" customFormat="1" ht="15" customHeight="1">
      <c r="A39" s="43" t="s">
        <v>46</v>
      </c>
      <c r="B39" s="35">
        <v>3</v>
      </c>
      <c r="C39" s="34">
        <v>21</v>
      </c>
      <c r="D39" s="33">
        <v>12</v>
      </c>
      <c r="E39" s="32">
        <f t="shared" si="1"/>
        <v>0.5714285714285714</v>
      </c>
    </row>
    <row r="40" spans="1:5" s="31" customFormat="1" ht="15" customHeight="1">
      <c r="A40" s="41" t="s">
        <v>45</v>
      </c>
      <c r="B40" s="40">
        <v>2</v>
      </c>
      <c r="C40" s="39">
        <v>8</v>
      </c>
      <c r="D40" s="44">
        <v>2</v>
      </c>
      <c r="E40" s="37">
        <f t="shared" si="1"/>
        <v>0.25</v>
      </c>
    </row>
    <row r="41" spans="1:5" s="31" customFormat="1" ht="15" customHeight="1">
      <c r="A41" s="43" t="s">
        <v>44</v>
      </c>
      <c r="B41" s="35">
        <v>12</v>
      </c>
      <c r="C41" s="34">
        <v>83</v>
      </c>
      <c r="D41" s="42">
        <v>30</v>
      </c>
      <c r="E41" s="32">
        <f t="shared" si="1"/>
        <v>0.36144578313253012</v>
      </c>
    </row>
    <row r="42" spans="1:5" s="31" customFormat="1" ht="15" customHeight="1">
      <c r="A42" s="41" t="s">
        <v>43</v>
      </c>
      <c r="B42" s="40">
        <v>1</v>
      </c>
      <c r="C42" s="39">
        <v>2</v>
      </c>
      <c r="D42" s="44">
        <v>1</v>
      </c>
      <c r="E42" s="37">
        <f t="shared" si="1"/>
        <v>0.5</v>
      </c>
    </row>
    <row r="43" spans="1:5" s="31" customFormat="1" ht="15" customHeight="1">
      <c r="A43" s="43" t="s">
        <v>42</v>
      </c>
      <c r="B43" s="35">
        <v>7</v>
      </c>
      <c r="C43" s="34">
        <v>29</v>
      </c>
      <c r="D43" s="42">
        <v>12</v>
      </c>
      <c r="E43" s="32">
        <f t="shared" si="1"/>
        <v>0.41379310344827586</v>
      </c>
    </row>
    <row r="44" spans="1:5" s="31" customFormat="1" ht="15" customHeight="1">
      <c r="A44" s="41" t="s">
        <v>41</v>
      </c>
      <c r="B44" s="40">
        <v>4</v>
      </c>
      <c r="C44" s="39">
        <v>27</v>
      </c>
      <c r="D44" s="44">
        <v>11</v>
      </c>
      <c r="E44" s="37">
        <f t="shared" si="1"/>
        <v>0.40740740740740738</v>
      </c>
    </row>
    <row r="45" spans="1:5" s="31" customFormat="1" ht="15" customHeight="1">
      <c r="A45" s="43" t="s">
        <v>40</v>
      </c>
      <c r="B45" s="35">
        <v>17</v>
      </c>
      <c r="C45" s="34">
        <v>91</v>
      </c>
      <c r="D45" s="42">
        <v>32</v>
      </c>
      <c r="E45" s="32">
        <f t="shared" si="1"/>
        <v>0.35164835164835168</v>
      </c>
    </row>
    <row r="46" spans="1:5" s="4" customFormat="1" ht="15" customHeight="1">
      <c r="A46" s="41" t="s">
        <v>39</v>
      </c>
      <c r="B46" s="40">
        <v>3</v>
      </c>
      <c r="C46" s="39">
        <v>16</v>
      </c>
      <c r="D46" s="38">
        <v>5</v>
      </c>
      <c r="E46" s="37">
        <f t="shared" si="1"/>
        <v>0.3125</v>
      </c>
    </row>
    <row r="47" spans="1:5" s="31" customFormat="1" ht="15" customHeight="1">
      <c r="A47" s="43" t="s">
        <v>38</v>
      </c>
      <c r="B47" s="35">
        <v>8</v>
      </c>
      <c r="C47" s="34">
        <v>45</v>
      </c>
      <c r="D47" s="42">
        <v>12</v>
      </c>
      <c r="E47" s="32">
        <f t="shared" si="1"/>
        <v>0.26666666666666666</v>
      </c>
    </row>
    <row r="48" spans="1:5" s="31" customFormat="1" ht="15" customHeight="1">
      <c r="A48" s="41" t="s">
        <v>37</v>
      </c>
      <c r="B48" s="40">
        <v>1</v>
      </c>
      <c r="C48" s="39">
        <v>2</v>
      </c>
      <c r="D48" s="38">
        <v>2</v>
      </c>
      <c r="E48" s="37">
        <f t="shared" si="1"/>
        <v>1</v>
      </c>
    </row>
    <row r="49" spans="1:8" s="31" customFormat="1" ht="15" customHeight="1">
      <c r="A49" s="43" t="s">
        <v>36</v>
      </c>
      <c r="B49" s="35">
        <v>4</v>
      </c>
      <c r="C49" s="34">
        <v>16</v>
      </c>
      <c r="D49" s="33">
        <v>7</v>
      </c>
      <c r="E49" s="32">
        <f t="shared" si="1"/>
        <v>0.4375</v>
      </c>
    </row>
    <row r="50" spans="1:8" s="31" customFormat="1" ht="15" customHeight="1">
      <c r="A50" s="41" t="s">
        <v>35</v>
      </c>
      <c r="B50" s="40">
        <v>1</v>
      </c>
      <c r="C50" s="39">
        <v>1</v>
      </c>
      <c r="D50" s="44">
        <v>1</v>
      </c>
      <c r="E50" s="37">
        <f t="shared" si="1"/>
        <v>1</v>
      </c>
    </row>
    <row r="51" spans="1:8" s="31" customFormat="1" ht="15" customHeight="1">
      <c r="A51" s="43" t="s">
        <v>34</v>
      </c>
      <c r="B51" s="35">
        <v>1</v>
      </c>
      <c r="C51" s="34">
        <v>9</v>
      </c>
      <c r="D51" s="42">
        <v>7</v>
      </c>
      <c r="E51" s="32">
        <f t="shared" si="1"/>
        <v>0.77777777777777779</v>
      </c>
    </row>
    <row r="52" spans="1:8" s="31" customFormat="1" ht="15" customHeight="1">
      <c r="A52" s="41" t="s">
        <v>33</v>
      </c>
      <c r="B52" s="40">
        <v>4</v>
      </c>
      <c r="C52" s="39">
        <v>31</v>
      </c>
      <c r="D52" s="38">
        <v>19</v>
      </c>
      <c r="E52" s="37">
        <f t="shared" si="1"/>
        <v>0.61290322580645162</v>
      </c>
    </row>
    <row r="53" spans="1:8" s="31" customFormat="1" ht="15" customHeight="1" thickBot="1">
      <c r="A53" s="36" t="s">
        <v>32</v>
      </c>
      <c r="B53" s="35">
        <v>1</v>
      </c>
      <c r="C53" s="34">
        <v>9</v>
      </c>
      <c r="D53" s="33">
        <v>6</v>
      </c>
      <c r="E53" s="32">
        <f t="shared" si="1"/>
        <v>0.66666666666666663</v>
      </c>
    </row>
    <row r="54" spans="1:8" ht="15" customHeight="1" thickBot="1">
      <c r="A54" s="30"/>
      <c r="B54" s="29">
        <f>SUM(B5:B53)</f>
        <v>434</v>
      </c>
      <c r="C54" s="29">
        <f>SUM(C5:C53)</f>
        <v>2623</v>
      </c>
      <c r="D54" s="29">
        <f>SUM(D5:D53)</f>
        <v>1200</v>
      </c>
      <c r="E54" s="28">
        <f t="shared" si="1"/>
        <v>0.45749142203583681</v>
      </c>
      <c r="G54" s="27">
        <f>C54*0.45</f>
        <v>1180.3500000000001</v>
      </c>
      <c r="H54" s="27">
        <f>D54-G54</f>
        <v>19.649999999999864</v>
      </c>
    </row>
    <row r="56" spans="1:8" ht="56.25" customHeight="1">
      <c r="A56" s="141" t="s">
        <v>31</v>
      </c>
      <c r="B56" s="142"/>
      <c r="C56" s="142"/>
      <c r="D56" s="142"/>
      <c r="E56" s="142"/>
    </row>
  </sheetData>
  <mergeCells count="3">
    <mergeCell ref="A1:E1"/>
    <mergeCell ref="A2:E2"/>
    <mergeCell ref="A56:E56"/>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Z489"/>
  <sheetViews>
    <sheetView workbookViewId="0">
      <pane ySplit="4" topLeftCell="A480" activePane="bottomLeft" state="frozen"/>
      <selection pane="bottomLeft" activeCell="E323" sqref="E323"/>
    </sheetView>
  </sheetViews>
  <sheetFormatPr defaultColWidth="8" defaultRowHeight="15" customHeight="1"/>
  <cols>
    <col min="1" max="1" width="8" style="55"/>
    <col min="2" max="2" width="55.85546875" style="55" customWidth="1"/>
    <col min="3" max="3" width="12.140625" style="57" customWidth="1"/>
    <col min="4" max="5" width="12.28515625" style="55" customWidth="1"/>
    <col min="6" max="6" width="12" style="56" customWidth="1"/>
    <col min="7" max="16384" width="8" style="55"/>
  </cols>
  <sheetData>
    <row r="1" spans="2:16" ht="15" customHeight="1">
      <c r="B1" s="145" t="s">
        <v>522</v>
      </c>
      <c r="C1" s="146"/>
      <c r="D1" s="146"/>
      <c r="E1" s="146"/>
      <c r="F1" s="146"/>
      <c r="M1" s="145"/>
      <c r="N1" s="145"/>
      <c r="O1" s="145"/>
      <c r="P1" s="145"/>
    </row>
    <row r="2" spans="2:16" ht="15" customHeight="1">
      <c r="B2" s="145" t="s">
        <v>521</v>
      </c>
      <c r="C2" s="145"/>
      <c r="D2" s="145"/>
      <c r="E2" s="145"/>
      <c r="F2" s="145"/>
    </row>
    <row r="3" spans="2:16" ht="15" customHeight="1" thickBot="1">
      <c r="B3" s="139"/>
      <c r="C3" s="138"/>
      <c r="D3" s="138"/>
      <c r="E3" s="138"/>
      <c r="F3" s="137"/>
    </row>
    <row r="4" spans="2:16" ht="54" customHeight="1">
      <c r="B4" s="52" t="s">
        <v>520</v>
      </c>
      <c r="C4" s="52" t="s">
        <v>81</v>
      </c>
      <c r="D4" s="52" t="s">
        <v>3</v>
      </c>
      <c r="E4" s="52" t="s">
        <v>519</v>
      </c>
      <c r="F4" s="136" t="s">
        <v>5</v>
      </c>
    </row>
    <row r="5" spans="2:16" s="74" customFormat="1" ht="18" customHeight="1">
      <c r="B5" s="135" t="s">
        <v>6</v>
      </c>
      <c r="C5" s="134">
        <f>SUM(C6)</f>
        <v>1</v>
      </c>
      <c r="D5" s="133">
        <f>SUM(D6)</f>
        <v>7</v>
      </c>
      <c r="E5" s="133">
        <f>SUM(E6)</f>
        <v>2</v>
      </c>
      <c r="F5" s="132">
        <f>SUM(E5/D5)</f>
        <v>0.2857142857142857</v>
      </c>
    </row>
    <row r="6" spans="2:16" s="74" customFormat="1" ht="18" customHeight="1">
      <c r="B6" s="67" t="s">
        <v>518</v>
      </c>
      <c r="C6" s="62">
        <v>1</v>
      </c>
      <c r="D6" s="62">
        <v>7</v>
      </c>
      <c r="E6" s="62">
        <v>2</v>
      </c>
      <c r="F6" s="59">
        <f>SUM(E6/D6)</f>
        <v>0.2857142857142857</v>
      </c>
    </row>
    <row r="7" spans="2:16" s="79" customFormat="1" ht="18" customHeight="1">
      <c r="B7" s="88"/>
      <c r="C7" s="87"/>
      <c r="D7" s="87"/>
      <c r="E7" s="115"/>
      <c r="F7" s="102"/>
    </row>
    <row r="8" spans="2:16" s="74" customFormat="1" ht="18" customHeight="1">
      <c r="B8" s="78" t="s">
        <v>7</v>
      </c>
      <c r="C8" s="77">
        <f>SUM(C9:C37)</f>
        <v>29</v>
      </c>
      <c r="D8" s="77">
        <f>SUM(D9:D37)</f>
        <v>233</v>
      </c>
      <c r="E8" s="77">
        <f>SUM(E9:E37)</f>
        <v>97</v>
      </c>
      <c r="F8" s="85">
        <f t="shared" ref="F8:F37" si="0">SUM(E8/D8)</f>
        <v>0.41630901287553645</v>
      </c>
    </row>
    <row r="9" spans="2:16" s="58" customFormat="1" ht="18" customHeight="1">
      <c r="B9" s="67" t="s">
        <v>517</v>
      </c>
      <c r="C9" s="62">
        <v>1</v>
      </c>
      <c r="D9" s="61">
        <v>9</v>
      </c>
      <c r="E9" s="60">
        <v>5</v>
      </c>
      <c r="F9" s="59">
        <f t="shared" si="0"/>
        <v>0.55555555555555558</v>
      </c>
    </row>
    <row r="10" spans="2:16" s="58" customFormat="1" ht="18" customHeight="1">
      <c r="B10" s="67" t="s">
        <v>516</v>
      </c>
      <c r="C10" s="62">
        <v>1</v>
      </c>
      <c r="D10" s="62">
        <v>12</v>
      </c>
      <c r="E10" s="62">
        <v>5</v>
      </c>
      <c r="F10" s="59">
        <f t="shared" si="0"/>
        <v>0.41666666666666669</v>
      </c>
    </row>
    <row r="11" spans="2:16" s="58" customFormat="1" ht="18" customHeight="1">
      <c r="B11" s="63" t="s">
        <v>515</v>
      </c>
      <c r="C11" s="62">
        <v>1</v>
      </c>
      <c r="D11" s="61">
        <v>9</v>
      </c>
      <c r="E11" s="60">
        <v>3</v>
      </c>
      <c r="F11" s="59">
        <f t="shared" si="0"/>
        <v>0.33333333333333331</v>
      </c>
    </row>
    <row r="12" spans="2:16" s="58" customFormat="1" ht="18" customHeight="1">
      <c r="B12" s="67" t="s">
        <v>514</v>
      </c>
      <c r="C12" s="62">
        <v>1</v>
      </c>
      <c r="D12" s="62">
        <v>12</v>
      </c>
      <c r="E12" s="62">
        <v>7</v>
      </c>
      <c r="F12" s="59">
        <f t="shared" si="0"/>
        <v>0.58333333333333337</v>
      </c>
    </row>
    <row r="13" spans="2:16" s="58" customFormat="1" ht="18" customHeight="1">
      <c r="B13" s="67" t="s">
        <v>513</v>
      </c>
      <c r="C13" s="62">
        <v>1</v>
      </c>
      <c r="D13" s="62">
        <v>7</v>
      </c>
      <c r="E13" s="62">
        <v>6</v>
      </c>
      <c r="F13" s="59">
        <f t="shared" si="0"/>
        <v>0.8571428571428571</v>
      </c>
    </row>
    <row r="14" spans="2:16" s="58" customFormat="1" ht="18" customHeight="1">
      <c r="B14" s="67" t="s">
        <v>512</v>
      </c>
      <c r="C14" s="62">
        <v>1</v>
      </c>
      <c r="D14" s="62">
        <v>7</v>
      </c>
      <c r="E14" s="62">
        <v>5</v>
      </c>
      <c r="F14" s="59">
        <f t="shared" si="0"/>
        <v>0.7142857142857143</v>
      </c>
    </row>
    <row r="15" spans="2:16" s="58" customFormat="1" ht="18" customHeight="1">
      <c r="B15" s="67" t="s">
        <v>511</v>
      </c>
      <c r="C15" s="62">
        <v>1</v>
      </c>
      <c r="D15" s="62">
        <v>9</v>
      </c>
      <c r="E15" s="62">
        <v>2</v>
      </c>
      <c r="F15" s="59">
        <f t="shared" si="0"/>
        <v>0.22222222222222221</v>
      </c>
    </row>
    <row r="16" spans="2:16" s="58" customFormat="1" ht="18" customHeight="1">
      <c r="B16" s="67" t="s">
        <v>510</v>
      </c>
      <c r="C16" s="62">
        <v>1</v>
      </c>
      <c r="D16" s="62">
        <v>6</v>
      </c>
      <c r="E16" s="62">
        <v>3</v>
      </c>
      <c r="F16" s="59">
        <f t="shared" si="0"/>
        <v>0.5</v>
      </c>
    </row>
    <row r="17" spans="2:6" s="58" customFormat="1" ht="18" customHeight="1">
      <c r="B17" s="67" t="s">
        <v>509</v>
      </c>
      <c r="C17" s="62">
        <v>1</v>
      </c>
      <c r="D17" s="62">
        <v>11</v>
      </c>
      <c r="E17" s="62">
        <v>3</v>
      </c>
      <c r="F17" s="59">
        <f t="shared" si="0"/>
        <v>0.27272727272727271</v>
      </c>
    </row>
    <row r="18" spans="2:6" s="58" customFormat="1" ht="18" customHeight="1">
      <c r="B18" s="67" t="s">
        <v>508</v>
      </c>
      <c r="C18" s="62">
        <v>1</v>
      </c>
      <c r="D18" s="62">
        <v>5</v>
      </c>
      <c r="E18" s="62">
        <v>3</v>
      </c>
      <c r="F18" s="59">
        <f t="shared" si="0"/>
        <v>0.6</v>
      </c>
    </row>
    <row r="19" spans="2:6" s="58" customFormat="1" ht="18" customHeight="1">
      <c r="B19" s="67" t="s">
        <v>507</v>
      </c>
      <c r="C19" s="62">
        <v>1</v>
      </c>
      <c r="D19" s="62">
        <v>11</v>
      </c>
      <c r="E19" s="62">
        <v>9</v>
      </c>
      <c r="F19" s="59">
        <f t="shared" si="0"/>
        <v>0.81818181818181823</v>
      </c>
    </row>
    <row r="20" spans="2:6" s="58" customFormat="1" ht="18" customHeight="1">
      <c r="B20" s="67" t="s">
        <v>506</v>
      </c>
      <c r="C20" s="62">
        <v>1</v>
      </c>
      <c r="D20" s="62">
        <v>12</v>
      </c>
      <c r="E20" s="62">
        <v>4</v>
      </c>
      <c r="F20" s="59">
        <f t="shared" si="0"/>
        <v>0.33333333333333331</v>
      </c>
    </row>
    <row r="21" spans="2:6" s="58" customFormat="1" ht="18" customHeight="1">
      <c r="B21" s="67" t="s">
        <v>505</v>
      </c>
      <c r="C21" s="62">
        <v>1</v>
      </c>
      <c r="D21" s="62">
        <v>6</v>
      </c>
      <c r="E21" s="62">
        <v>1</v>
      </c>
      <c r="F21" s="59">
        <f t="shared" si="0"/>
        <v>0.16666666666666666</v>
      </c>
    </row>
    <row r="22" spans="2:6" s="58" customFormat="1" ht="18" customHeight="1">
      <c r="B22" s="67" t="s">
        <v>504</v>
      </c>
      <c r="C22" s="62">
        <v>1</v>
      </c>
      <c r="D22" s="62">
        <v>6</v>
      </c>
      <c r="E22" s="62">
        <v>1</v>
      </c>
      <c r="F22" s="59">
        <f t="shared" si="0"/>
        <v>0.16666666666666666</v>
      </c>
    </row>
    <row r="23" spans="2:6" s="58" customFormat="1" ht="18" customHeight="1">
      <c r="B23" s="131" t="s">
        <v>503</v>
      </c>
      <c r="C23" s="62">
        <v>1</v>
      </c>
      <c r="D23" s="61">
        <v>5</v>
      </c>
      <c r="E23" s="60">
        <v>1</v>
      </c>
      <c r="F23" s="59">
        <f t="shared" si="0"/>
        <v>0.2</v>
      </c>
    </row>
    <row r="24" spans="2:6" s="58" customFormat="1" ht="18" customHeight="1">
      <c r="B24" s="67" t="s">
        <v>502</v>
      </c>
      <c r="C24" s="62">
        <v>1</v>
      </c>
      <c r="D24" s="62">
        <v>7</v>
      </c>
      <c r="E24" s="62">
        <v>5</v>
      </c>
      <c r="F24" s="59">
        <f t="shared" si="0"/>
        <v>0.7142857142857143</v>
      </c>
    </row>
    <row r="25" spans="2:6" s="58" customFormat="1" ht="18" customHeight="1">
      <c r="B25" s="67" t="s">
        <v>501</v>
      </c>
      <c r="C25" s="62">
        <v>1</v>
      </c>
      <c r="D25" s="62">
        <v>9</v>
      </c>
      <c r="E25" s="62">
        <v>4</v>
      </c>
      <c r="F25" s="59">
        <f t="shared" si="0"/>
        <v>0.44444444444444442</v>
      </c>
    </row>
    <row r="26" spans="2:6" s="58" customFormat="1" ht="18" customHeight="1">
      <c r="B26" s="63" t="s">
        <v>500</v>
      </c>
      <c r="C26" s="62">
        <v>1</v>
      </c>
      <c r="D26" s="61">
        <v>9</v>
      </c>
      <c r="E26" s="60">
        <v>3</v>
      </c>
      <c r="F26" s="59">
        <f t="shared" si="0"/>
        <v>0.33333333333333331</v>
      </c>
    </row>
    <row r="27" spans="2:6" s="58" customFormat="1" ht="18" customHeight="1">
      <c r="B27" s="67" t="s">
        <v>499</v>
      </c>
      <c r="C27" s="62">
        <v>1</v>
      </c>
      <c r="D27" s="62">
        <v>4</v>
      </c>
      <c r="E27" s="62">
        <v>2</v>
      </c>
      <c r="F27" s="59">
        <f t="shared" si="0"/>
        <v>0.5</v>
      </c>
    </row>
    <row r="28" spans="2:6" s="58" customFormat="1" ht="18" customHeight="1">
      <c r="B28" s="67" t="s">
        <v>498</v>
      </c>
      <c r="C28" s="62">
        <v>1</v>
      </c>
      <c r="D28" s="62">
        <v>11</v>
      </c>
      <c r="E28" s="62">
        <v>3</v>
      </c>
      <c r="F28" s="59">
        <f t="shared" si="0"/>
        <v>0.27272727272727271</v>
      </c>
    </row>
    <row r="29" spans="2:6" s="58" customFormat="1" ht="18" customHeight="1">
      <c r="B29" s="67" t="s">
        <v>497</v>
      </c>
      <c r="C29" s="62">
        <v>1</v>
      </c>
      <c r="D29" s="62">
        <v>9</v>
      </c>
      <c r="E29" s="62">
        <v>3</v>
      </c>
      <c r="F29" s="59">
        <f t="shared" si="0"/>
        <v>0.33333333333333331</v>
      </c>
    </row>
    <row r="30" spans="2:6" s="58" customFormat="1" ht="18" customHeight="1">
      <c r="B30" s="63" t="s">
        <v>496</v>
      </c>
      <c r="C30" s="62">
        <v>1</v>
      </c>
      <c r="D30" s="61">
        <v>8</v>
      </c>
      <c r="E30" s="60">
        <v>2</v>
      </c>
      <c r="F30" s="59">
        <f t="shared" si="0"/>
        <v>0.25</v>
      </c>
    </row>
    <row r="31" spans="2:6" s="58" customFormat="1" ht="25.5">
      <c r="B31" s="66" t="s">
        <v>495</v>
      </c>
      <c r="C31" s="62">
        <v>1</v>
      </c>
      <c r="D31" s="62">
        <v>4</v>
      </c>
      <c r="E31" s="62">
        <v>1</v>
      </c>
      <c r="F31" s="59">
        <f t="shared" si="0"/>
        <v>0.25</v>
      </c>
    </row>
    <row r="32" spans="2:6" s="58" customFormat="1" ht="25.5">
      <c r="B32" s="130" t="s">
        <v>494</v>
      </c>
      <c r="C32" s="62">
        <v>1</v>
      </c>
      <c r="D32" s="61">
        <v>6</v>
      </c>
      <c r="E32" s="60">
        <v>1</v>
      </c>
      <c r="F32" s="59">
        <f t="shared" si="0"/>
        <v>0.16666666666666666</v>
      </c>
    </row>
    <row r="33" spans="2:6" s="58" customFormat="1" ht="18" customHeight="1">
      <c r="B33" s="63" t="s">
        <v>493</v>
      </c>
      <c r="C33" s="62">
        <v>1</v>
      </c>
      <c r="D33" s="61">
        <v>3</v>
      </c>
      <c r="E33" s="60">
        <v>1</v>
      </c>
      <c r="F33" s="59">
        <f t="shared" si="0"/>
        <v>0.33333333333333331</v>
      </c>
    </row>
    <row r="34" spans="2:6" s="58" customFormat="1" ht="18" customHeight="1">
      <c r="B34" s="67" t="s">
        <v>492</v>
      </c>
      <c r="C34" s="62">
        <v>1</v>
      </c>
      <c r="D34" s="62">
        <v>7</v>
      </c>
      <c r="E34" s="62">
        <v>3</v>
      </c>
      <c r="F34" s="59">
        <f t="shared" si="0"/>
        <v>0.42857142857142855</v>
      </c>
    </row>
    <row r="35" spans="2:6" s="58" customFormat="1" ht="18" customHeight="1">
      <c r="B35" s="67" t="s">
        <v>491</v>
      </c>
      <c r="C35" s="62">
        <v>1</v>
      </c>
      <c r="D35" s="62">
        <v>9</v>
      </c>
      <c r="E35" s="62">
        <v>3</v>
      </c>
      <c r="F35" s="59">
        <f t="shared" si="0"/>
        <v>0.33333333333333331</v>
      </c>
    </row>
    <row r="36" spans="2:6" s="58" customFormat="1" ht="18" customHeight="1">
      <c r="B36" s="67" t="s">
        <v>490</v>
      </c>
      <c r="C36" s="62">
        <v>1</v>
      </c>
      <c r="D36" s="62">
        <v>9</v>
      </c>
      <c r="E36" s="62">
        <v>5</v>
      </c>
      <c r="F36" s="59">
        <f t="shared" si="0"/>
        <v>0.55555555555555558</v>
      </c>
    </row>
    <row r="37" spans="2:6" s="58" customFormat="1" ht="18" customHeight="1">
      <c r="B37" s="67" t="s">
        <v>489</v>
      </c>
      <c r="C37" s="62">
        <v>1</v>
      </c>
      <c r="D37" s="62">
        <v>11</v>
      </c>
      <c r="E37" s="62">
        <v>3</v>
      </c>
      <c r="F37" s="59">
        <f t="shared" si="0"/>
        <v>0.27272727272727271</v>
      </c>
    </row>
    <row r="38" spans="2:6" s="79" customFormat="1" ht="18" customHeight="1">
      <c r="B38" s="88"/>
      <c r="C38" s="87"/>
      <c r="D38" s="87"/>
      <c r="E38" s="87"/>
      <c r="F38" s="102"/>
    </row>
    <row r="39" spans="2:6" s="74" customFormat="1" ht="18" customHeight="1">
      <c r="B39" s="78" t="s">
        <v>8</v>
      </c>
      <c r="C39" s="77">
        <f>SUM(C40:C42)</f>
        <v>3</v>
      </c>
      <c r="D39" s="77">
        <f>SUM(D40:D42)</f>
        <v>5</v>
      </c>
      <c r="E39" s="77">
        <f>SUM(E40:E42)</f>
        <v>2</v>
      </c>
      <c r="F39" s="76">
        <f>SUM(E39/D39)</f>
        <v>0.4</v>
      </c>
    </row>
    <row r="40" spans="2:6" s="58" customFormat="1" ht="18" customHeight="1">
      <c r="B40" s="67" t="s">
        <v>488</v>
      </c>
      <c r="C40" s="62">
        <v>1</v>
      </c>
      <c r="D40" s="62">
        <v>0</v>
      </c>
      <c r="E40" s="62">
        <v>0</v>
      </c>
      <c r="F40" s="59">
        <v>0</v>
      </c>
    </row>
    <row r="41" spans="2:6" s="89" customFormat="1" ht="18" customHeight="1">
      <c r="B41" s="101" t="s">
        <v>487</v>
      </c>
      <c r="C41" s="93">
        <v>1</v>
      </c>
      <c r="D41" s="93">
        <v>3</v>
      </c>
      <c r="E41" s="93">
        <v>1</v>
      </c>
      <c r="F41" s="90">
        <f>SUM(E41/D41)</f>
        <v>0.33333333333333331</v>
      </c>
    </row>
    <row r="42" spans="2:6" s="58" customFormat="1" ht="18" customHeight="1">
      <c r="B42" s="67" t="s">
        <v>486</v>
      </c>
      <c r="C42" s="62">
        <v>1</v>
      </c>
      <c r="D42" s="62">
        <v>2</v>
      </c>
      <c r="E42" s="62">
        <v>1</v>
      </c>
      <c r="F42" s="59">
        <f>SUM(E42/D42)</f>
        <v>0.5</v>
      </c>
    </row>
    <row r="43" spans="2:6" s="79" customFormat="1" ht="18" customHeight="1">
      <c r="B43" s="88"/>
      <c r="C43" s="87"/>
      <c r="D43" s="87"/>
      <c r="E43" s="87"/>
      <c r="F43" s="102"/>
    </row>
    <row r="44" spans="2:6" s="74" customFormat="1" ht="18" customHeight="1">
      <c r="B44" s="78" t="s">
        <v>9</v>
      </c>
      <c r="C44" s="77">
        <f>SUM(C45:C93)</f>
        <v>49</v>
      </c>
      <c r="D44" s="77">
        <f>SUM(D45:D93)</f>
        <v>313</v>
      </c>
      <c r="E44" s="77">
        <f>SUM(E45:E93)</f>
        <v>167</v>
      </c>
      <c r="F44" s="85">
        <f t="shared" ref="F44:F75" si="1">SUM(E44/D44)</f>
        <v>0.5335463258785943</v>
      </c>
    </row>
    <row r="45" spans="2:6" s="58" customFormat="1" ht="18" customHeight="1">
      <c r="B45" s="67" t="s">
        <v>485</v>
      </c>
      <c r="C45" s="62">
        <v>1</v>
      </c>
      <c r="D45" s="108">
        <v>7</v>
      </c>
      <c r="E45" s="107">
        <v>4</v>
      </c>
      <c r="F45" s="59">
        <f t="shared" si="1"/>
        <v>0.5714285714285714</v>
      </c>
    </row>
    <row r="46" spans="2:6" s="58" customFormat="1" ht="18" customHeight="1">
      <c r="B46" s="73" t="s">
        <v>484</v>
      </c>
      <c r="C46" s="62">
        <v>1</v>
      </c>
      <c r="D46" s="62">
        <v>11</v>
      </c>
      <c r="E46" s="62">
        <v>3</v>
      </c>
      <c r="F46" s="59">
        <f t="shared" si="1"/>
        <v>0.27272727272727271</v>
      </c>
    </row>
    <row r="47" spans="2:6" s="58" customFormat="1" ht="18" customHeight="1">
      <c r="B47" s="67" t="s">
        <v>483</v>
      </c>
      <c r="C47" s="62">
        <v>1</v>
      </c>
      <c r="D47" s="61">
        <v>3</v>
      </c>
      <c r="E47" s="60">
        <v>1</v>
      </c>
      <c r="F47" s="59">
        <f t="shared" si="1"/>
        <v>0.33333333333333331</v>
      </c>
    </row>
    <row r="48" spans="2:6" s="58" customFormat="1" ht="18" customHeight="1">
      <c r="B48" s="67" t="s">
        <v>482</v>
      </c>
      <c r="C48" s="62">
        <v>1</v>
      </c>
      <c r="D48" s="61">
        <v>8</v>
      </c>
      <c r="E48" s="75">
        <v>3</v>
      </c>
      <c r="F48" s="59">
        <f t="shared" si="1"/>
        <v>0.375</v>
      </c>
    </row>
    <row r="49" spans="2:6" s="58" customFormat="1" ht="18" customHeight="1">
      <c r="B49" s="73" t="s">
        <v>481</v>
      </c>
      <c r="C49" s="62">
        <v>1</v>
      </c>
      <c r="D49" s="61">
        <v>10</v>
      </c>
      <c r="E49" s="60">
        <v>6</v>
      </c>
      <c r="F49" s="59">
        <f t="shared" si="1"/>
        <v>0.6</v>
      </c>
    </row>
    <row r="50" spans="2:6" s="58" customFormat="1" ht="18" customHeight="1">
      <c r="B50" s="73" t="s">
        <v>480</v>
      </c>
      <c r="C50" s="62">
        <v>1</v>
      </c>
      <c r="D50" s="62">
        <v>10</v>
      </c>
      <c r="E50" s="62">
        <v>4</v>
      </c>
      <c r="F50" s="59">
        <f t="shared" si="1"/>
        <v>0.4</v>
      </c>
    </row>
    <row r="51" spans="2:6" s="58" customFormat="1" ht="18" customHeight="1">
      <c r="B51" s="73" t="s">
        <v>479</v>
      </c>
      <c r="C51" s="62">
        <v>1</v>
      </c>
      <c r="D51" s="61">
        <v>10</v>
      </c>
      <c r="E51" s="60">
        <v>3</v>
      </c>
      <c r="F51" s="59">
        <f t="shared" si="1"/>
        <v>0.3</v>
      </c>
    </row>
    <row r="52" spans="2:6" s="58" customFormat="1" ht="25.5">
      <c r="B52" s="66" t="s">
        <v>478</v>
      </c>
      <c r="C52" s="62">
        <v>1</v>
      </c>
      <c r="D52" s="62">
        <v>5</v>
      </c>
      <c r="E52" s="60">
        <v>1</v>
      </c>
      <c r="F52" s="59">
        <f t="shared" si="1"/>
        <v>0.2</v>
      </c>
    </row>
    <row r="53" spans="2:6" s="58" customFormat="1" ht="18" customHeight="1">
      <c r="B53" s="73" t="s">
        <v>477</v>
      </c>
      <c r="C53" s="62">
        <v>1</v>
      </c>
      <c r="D53" s="61">
        <v>9</v>
      </c>
      <c r="E53" s="60">
        <v>5</v>
      </c>
      <c r="F53" s="59">
        <f t="shared" si="1"/>
        <v>0.55555555555555558</v>
      </c>
    </row>
    <row r="54" spans="2:6" s="58" customFormat="1" ht="18" customHeight="1">
      <c r="B54" s="73" t="s">
        <v>476</v>
      </c>
      <c r="C54" s="62">
        <v>1</v>
      </c>
      <c r="D54" s="60">
        <v>8</v>
      </c>
      <c r="E54" s="60">
        <v>5</v>
      </c>
      <c r="F54" s="59">
        <f t="shared" si="1"/>
        <v>0.625</v>
      </c>
    </row>
    <row r="55" spans="2:6" s="89" customFormat="1" ht="18" customHeight="1">
      <c r="B55" s="101" t="s">
        <v>475</v>
      </c>
      <c r="C55" s="93">
        <v>1</v>
      </c>
      <c r="D55" s="92">
        <v>5</v>
      </c>
      <c r="E55" s="91">
        <v>3</v>
      </c>
      <c r="F55" s="90">
        <f t="shared" si="1"/>
        <v>0.6</v>
      </c>
    </row>
    <row r="56" spans="2:6" s="58" customFormat="1" ht="18" customHeight="1">
      <c r="B56" s="73" t="s">
        <v>474</v>
      </c>
      <c r="C56" s="62">
        <v>1</v>
      </c>
      <c r="D56" s="62">
        <v>15</v>
      </c>
      <c r="E56" s="62">
        <v>6</v>
      </c>
      <c r="F56" s="59">
        <f t="shared" si="1"/>
        <v>0.4</v>
      </c>
    </row>
    <row r="57" spans="2:6" s="58" customFormat="1" ht="18" customHeight="1">
      <c r="B57" s="73" t="s">
        <v>473</v>
      </c>
      <c r="C57" s="62">
        <v>1</v>
      </c>
      <c r="D57" s="61">
        <v>5</v>
      </c>
      <c r="E57" s="60">
        <v>3</v>
      </c>
      <c r="F57" s="59">
        <f t="shared" si="1"/>
        <v>0.6</v>
      </c>
    </row>
    <row r="58" spans="2:6" s="58" customFormat="1" ht="18" customHeight="1">
      <c r="B58" s="73" t="s">
        <v>472</v>
      </c>
      <c r="C58" s="62">
        <v>1</v>
      </c>
      <c r="D58" s="61">
        <v>5</v>
      </c>
      <c r="E58" s="60">
        <v>4</v>
      </c>
      <c r="F58" s="59">
        <f t="shared" si="1"/>
        <v>0.8</v>
      </c>
    </row>
    <row r="59" spans="2:6" s="58" customFormat="1" ht="18" customHeight="1">
      <c r="B59" s="73" t="s">
        <v>471</v>
      </c>
      <c r="C59" s="62">
        <v>1</v>
      </c>
      <c r="D59" s="61">
        <v>6</v>
      </c>
      <c r="E59" s="60">
        <v>4</v>
      </c>
      <c r="F59" s="59">
        <f t="shared" si="1"/>
        <v>0.66666666666666663</v>
      </c>
    </row>
    <row r="60" spans="2:6" s="58" customFormat="1" ht="18" customHeight="1">
      <c r="B60" s="73" t="s">
        <v>470</v>
      </c>
      <c r="C60" s="62">
        <v>1</v>
      </c>
      <c r="D60" s="61">
        <v>4</v>
      </c>
      <c r="E60" s="60">
        <v>1</v>
      </c>
      <c r="F60" s="59">
        <f t="shared" si="1"/>
        <v>0.25</v>
      </c>
    </row>
    <row r="61" spans="2:6" s="58" customFormat="1" ht="18" customHeight="1">
      <c r="B61" s="73" t="s">
        <v>469</v>
      </c>
      <c r="C61" s="62">
        <v>1</v>
      </c>
      <c r="D61" s="61">
        <v>5</v>
      </c>
      <c r="E61" s="62">
        <v>3</v>
      </c>
      <c r="F61" s="59">
        <f t="shared" si="1"/>
        <v>0.6</v>
      </c>
    </row>
    <row r="62" spans="2:6" s="58" customFormat="1" ht="18" customHeight="1">
      <c r="B62" s="73" t="s">
        <v>468</v>
      </c>
      <c r="C62" s="62">
        <v>1</v>
      </c>
      <c r="D62" s="61">
        <v>5</v>
      </c>
      <c r="E62" s="75">
        <v>3</v>
      </c>
      <c r="F62" s="59">
        <f t="shared" si="1"/>
        <v>0.6</v>
      </c>
    </row>
    <row r="63" spans="2:6" s="58" customFormat="1" ht="18" customHeight="1">
      <c r="B63" s="73" t="s">
        <v>467</v>
      </c>
      <c r="C63" s="62">
        <v>1</v>
      </c>
      <c r="D63" s="61">
        <v>5</v>
      </c>
      <c r="E63" s="75">
        <v>3</v>
      </c>
      <c r="F63" s="59">
        <f t="shared" si="1"/>
        <v>0.6</v>
      </c>
    </row>
    <row r="64" spans="2:6" s="58" customFormat="1" ht="18" customHeight="1">
      <c r="B64" s="73" t="s">
        <v>466</v>
      </c>
      <c r="C64" s="62">
        <v>1</v>
      </c>
      <c r="D64" s="61">
        <v>5</v>
      </c>
      <c r="E64" s="75">
        <v>4</v>
      </c>
      <c r="F64" s="59">
        <f t="shared" si="1"/>
        <v>0.8</v>
      </c>
    </row>
    <row r="65" spans="2:6" s="58" customFormat="1" ht="18" customHeight="1">
      <c r="B65" s="73" t="s">
        <v>465</v>
      </c>
      <c r="C65" s="62">
        <v>1</v>
      </c>
      <c r="D65" s="61">
        <v>3</v>
      </c>
      <c r="E65" s="75">
        <v>1</v>
      </c>
      <c r="F65" s="59">
        <f t="shared" si="1"/>
        <v>0.33333333333333331</v>
      </c>
    </row>
    <row r="66" spans="2:6" s="58" customFormat="1" ht="18" customHeight="1">
      <c r="B66" s="73" t="s">
        <v>464</v>
      </c>
      <c r="C66" s="62">
        <v>1</v>
      </c>
      <c r="D66" s="61">
        <v>5</v>
      </c>
      <c r="E66" s="75">
        <v>4</v>
      </c>
      <c r="F66" s="59">
        <f t="shared" si="1"/>
        <v>0.8</v>
      </c>
    </row>
    <row r="67" spans="2:6" s="58" customFormat="1" ht="18" customHeight="1">
      <c r="B67" s="73" t="s">
        <v>463</v>
      </c>
      <c r="C67" s="62">
        <v>1</v>
      </c>
      <c r="D67" s="61">
        <v>4</v>
      </c>
      <c r="E67" s="75">
        <v>4</v>
      </c>
      <c r="F67" s="59">
        <f t="shared" si="1"/>
        <v>1</v>
      </c>
    </row>
    <row r="68" spans="2:6" s="58" customFormat="1" ht="18" customHeight="1">
      <c r="B68" s="73" t="s">
        <v>462</v>
      </c>
      <c r="C68" s="62">
        <v>1</v>
      </c>
      <c r="D68" s="61">
        <v>5</v>
      </c>
      <c r="E68" s="75">
        <v>4</v>
      </c>
      <c r="F68" s="59">
        <f t="shared" si="1"/>
        <v>0.8</v>
      </c>
    </row>
    <row r="69" spans="2:6" s="58" customFormat="1" ht="18" customHeight="1">
      <c r="B69" s="73" t="s">
        <v>461</v>
      </c>
      <c r="C69" s="62">
        <v>1</v>
      </c>
      <c r="D69" s="61">
        <v>5</v>
      </c>
      <c r="E69" s="75">
        <v>2</v>
      </c>
      <c r="F69" s="59">
        <f t="shared" si="1"/>
        <v>0.4</v>
      </c>
    </row>
    <row r="70" spans="2:6" s="58" customFormat="1" ht="18" customHeight="1">
      <c r="B70" s="73" t="s">
        <v>460</v>
      </c>
      <c r="C70" s="62">
        <v>1</v>
      </c>
      <c r="D70" s="61">
        <v>5</v>
      </c>
      <c r="E70" s="75">
        <v>2</v>
      </c>
      <c r="F70" s="59">
        <f t="shared" si="1"/>
        <v>0.4</v>
      </c>
    </row>
    <row r="71" spans="2:6" s="58" customFormat="1" ht="18" customHeight="1">
      <c r="B71" s="73" t="s">
        <v>459</v>
      </c>
      <c r="C71" s="62">
        <v>1</v>
      </c>
      <c r="D71" s="61">
        <v>5</v>
      </c>
      <c r="E71" s="62">
        <v>3</v>
      </c>
      <c r="F71" s="59">
        <f t="shared" si="1"/>
        <v>0.6</v>
      </c>
    </row>
    <row r="72" spans="2:6" s="58" customFormat="1" ht="18" customHeight="1">
      <c r="B72" s="73" t="s">
        <v>458</v>
      </c>
      <c r="C72" s="62">
        <v>1</v>
      </c>
      <c r="D72" s="61">
        <v>5</v>
      </c>
      <c r="E72" s="62">
        <v>3</v>
      </c>
      <c r="F72" s="59">
        <f t="shared" si="1"/>
        <v>0.6</v>
      </c>
    </row>
    <row r="73" spans="2:6" s="58" customFormat="1" ht="18" customHeight="1">
      <c r="B73" s="73" t="s">
        <v>457</v>
      </c>
      <c r="C73" s="62">
        <v>1</v>
      </c>
      <c r="D73" s="61">
        <v>5</v>
      </c>
      <c r="E73" s="75">
        <v>4</v>
      </c>
      <c r="F73" s="59">
        <f t="shared" si="1"/>
        <v>0.8</v>
      </c>
    </row>
    <row r="74" spans="2:6" s="58" customFormat="1" ht="18" customHeight="1">
      <c r="B74" s="73" t="s">
        <v>456</v>
      </c>
      <c r="C74" s="62">
        <v>1</v>
      </c>
      <c r="D74" s="108">
        <v>4</v>
      </c>
      <c r="E74" s="107">
        <v>3</v>
      </c>
      <c r="F74" s="59">
        <f t="shared" si="1"/>
        <v>0.75</v>
      </c>
    </row>
    <row r="75" spans="2:6" s="58" customFormat="1" ht="18" customHeight="1">
      <c r="B75" s="73" t="s">
        <v>455</v>
      </c>
      <c r="C75" s="62">
        <v>1</v>
      </c>
      <c r="D75" s="61">
        <v>5</v>
      </c>
      <c r="E75" s="62">
        <v>3</v>
      </c>
      <c r="F75" s="59">
        <f t="shared" si="1"/>
        <v>0.6</v>
      </c>
    </row>
    <row r="76" spans="2:6" s="58" customFormat="1" ht="18" customHeight="1">
      <c r="B76" s="73" t="s">
        <v>454</v>
      </c>
      <c r="C76" s="62">
        <v>1</v>
      </c>
      <c r="D76" s="61">
        <v>5</v>
      </c>
      <c r="E76" s="75">
        <v>4</v>
      </c>
      <c r="F76" s="59">
        <f t="shared" ref="F76:F93" si="2">SUM(E76/D76)</f>
        <v>0.8</v>
      </c>
    </row>
    <row r="77" spans="2:6" s="58" customFormat="1" ht="18" customHeight="1">
      <c r="B77" s="73" t="s">
        <v>453</v>
      </c>
      <c r="C77" s="62">
        <v>1</v>
      </c>
      <c r="D77" s="61">
        <v>4</v>
      </c>
      <c r="E77" s="75">
        <v>1</v>
      </c>
      <c r="F77" s="59">
        <f t="shared" si="2"/>
        <v>0.25</v>
      </c>
    </row>
    <row r="78" spans="2:6" s="58" customFormat="1" ht="18" customHeight="1">
      <c r="B78" s="73" t="s">
        <v>452</v>
      </c>
      <c r="C78" s="62">
        <v>1</v>
      </c>
      <c r="D78" s="61">
        <v>5</v>
      </c>
      <c r="E78" s="62">
        <v>3</v>
      </c>
      <c r="F78" s="59">
        <f t="shared" si="2"/>
        <v>0.6</v>
      </c>
    </row>
    <row r="79" spans="2:6" s="58" customFormat="1" ht="18" customHeight="1">
      <c r="B79" s="73" t="s">
        <v>451</v>
      </c>
      <c r="C79" s="62">
        <v>1</v>
      </c>
      <c r="D79" s="61">
        <v>5</v>
      </c>
      <c r="E79" s="75">
        <v>3</v>
      </c>
      <c r="F79" s="59">
        <f t="shared" si="2"/>
        <v>0.6</v>
      </c>
    </row>
    <row r="80" spans="2:6" s="58" customFormat="1" ht="18" customHeight="1">
      <c r="B80" s="73" t="s">
        <v>450</v>
      </c>
      <c r="C80" s="62">
        <v>1</v>
      </c>
      <c r="D80" s="61">
        <v>5</v>
      </c>
      <c r="E80" s="62">
        <v>3</v>
      </c>
      <c r="F80" s="59">
        <f t="shared" si="2"/>
        <v>0.6</v>
      </c>
    </row>
    <row r="81" spans="1:26" s="58" customFormat="1" ht="18" customHeight="1">
      <c r="B81" s="73" t="s">
        <v>449</v>
      </c>
      <c r="C81" s="62">
        <v>1</v>
      </c>
      <c r="D81" s="61">
        <v>3</v>
      </c>
      <c r="E81" s="60">
        <v>2</v>
      </c>
      <c r="F81" s="59">
        <f t="shared" si="2"/>
        <v>0.66666666666666663</v>
      </c>
    </row>
    <row r="82" spans="1:26" s="58" customFormat="1" ht="18" customHeight="1">
      <c r="B82" s="73" t="s">
        <v>448</v>
      </c>
      <c r="C82" s="62">
        <v>1</v>
      </c>
      <c r="D82" s="61">
        <v>7</v>
      </c>
      <c r="E82" s="60">
        <v>1</v>
      </c>
      <c r="F82" s="59">
        <f t="shared" si="2"/>
        <v>0.14285714285714285</v>
      </c>
    </row>
    <row r="83" spans="1:26" s="58" customFormat="1" ht="18" customHeight="1">
      <c r="B83" s="73" t="s">
        <v>447</v>
      </c>
      <c r="C83" s="62">
        <v>1</v>
      </c>
      <c r="D83" s="61">
        <v>2</v>
      </c>
      <c r="E83" s="60">
        <v>0</v>
      </c>
      <c r="F83" s="59">
        <f t="shared" si="2"/>
        <v>0</v>
      </c>
    </row>
    <row r="84" spans="1:26" s="58" customFormat="1" ht="18" customHeight="1">
      <c r="B84" s="73" t="s">
        <v>446</v>
      </c>
      <c r="C84" s="62">
        <v>1</v>
      </c>
      <c r="D84" s="61">
        <v>10</v>
      </c>
      <c r="E84" s="60">
        <v>5</v>
      </c>
      <c r="F84" s="59">
        <f t="shared" si="2"/>
        <v>0.5</v>
      </c>
    </row>
    <row r="85" spans="1:26" s="58" customFormat="1" ht="18" customHeight="1">
      <c r="B85" s="73" t="s">
        <v>445</v>
      </c>
      <c r="C85" s="62">
        <v>1</v>
      </c>
      <c r="D85" s="61">
        <v>4</v>
      </c>
      <c r="E85" s="83">
        <v>1</v>
      </c>
      <c r="F85" s="59">
        <f t="shared" si="2"/>
        <v>0.25</v>
      </c>
    </row>
    <row r="86" spans="1:26" s="58" customFormat="1" ht="18" customHeight="1">
      <c r="B86" s="73" t="s">
        <v>444</v>
      </c>
      <c r="C86" s="62">
        <v>1</v>
      </c>
      <c r="D86" s="61">
        <v>1</v>
      </c>
      <c r="E86" s="60">
        <v>1</v>
      </c>
      <c r="F86" s="59">
        <f t="shared" si="2"/>
        <v>1</v>
      </c>
    </row>
    <row r="87" spans="1:26" s="58" customFormat="1" ht="18" customHeight="1">
      <c r="B87" s="71" t="s">
        <v>443</v>
      </c>
      <c r="C87" s="62">
        <v>1</v>
      </c>
      <c r="D87" s="60">
        <v>12</v>
      </c>
      <c r="E87" s="62">
        <v>8</v>
      </c>
      <c r="F87" s="59">
        <f t="shared" si="2"/>
        <v>0.66666666666666663</v>
      </c>
    </row>
    <row r="88" spans="1:26" s="58" customFormat="1" ht="18" customHeight="1">
      <c r="B88" s="73" t="s">
        <v>442</v>
      </c>
      <c r="C88" s="62">
        <v>1</v>
      </c>
      <c r="D88" s="61">
        <v>9</v>
      </c>
      <c r="E88" s="60">
        <v>4</v>
      </c>
      <c r="F88" s="59">
        <f t="shared" si="2"/>
        <v>0.44444444444444442</v>
      </c>
    </row>
    <row r="89" spans="1:26" s="58" customFormat="1" ht="18" customHeight="1">
      <c r="B89" s="73" t="s">
        <v>441</v>
      </c>
      <c r="C89" s="62">
        <v>1</v>
      </c>
      <c r="D89" s="62">
        <v>13</v>
      </c>
      <c r="E89" s="62">
        <v>4</v>
      </c>
      <c r="F89" s="59">
        <f t="shared" si="2"/>
        <v>0.30769230769230771</v>
      </c>
    </row>
    <row r="90" spans="1:26" s="58" customFormat="1" ht="18" customHeight="1">
      <c r="B90" s="73" t="s">
        <v>440</v>
      </c>
      <c r="C90" s="62">
        <v>1</v>
      </c>
      <c r="D90" s="60">
        <v>10</v>
      </c>
      <c r="E90" s="60">
        <v>5</v>
      </c>
      <c r="F90" s="59">
        <f t="shared" si="2"/>
        <v>0.5</v>
      </c>
    </row>
    <row r="91" spans="1:26" s="58" customFormat="1" ht="18" customHeight="1">
      <c r="B91" s="73" t="s">
        <v>439</v>
      </c>
      <c r="C91" s="62">
        <v>1</v>
      </c>
      <c r="D91" s="61">
        <v>8</v>
      </c>
      <c r="E91" s="60">
        <v>6</v>
      </c>
      <c r="F91" s="59">
        <f t="shared" si="2"/>
        <v>0.75</v>
      </c>
    </row>
    <row r="92" spans="1:26" s="58" customFormat="1" ht="18" customHeight="1">
      <c r="B92" s="73" t="s">
        <v>438</v>
      </c>
      <c r="C92" s="62">
        <v>1</v>
      </c>
      <c r="D92" s="61">
        <v>10</v>
      </c>
      <c r="E92" s="60">
        <v>6</v>
      </c>
      <c r="F92" s="59">
        <f t="shared" si="2"/>
        <v>0.6</v>
      </c>
    </row>
    <row r="93" spans="1:26" s="58" customFormat="1" ht="18" customHeight="1">
      <c r="B93" s="67" t="s">
        <v>437</v>
      </c>
      <c r="C93" s="62">
        <v>1</v>
      </c>
      <c r="D93" s="61">
        <v>8</v>
      </c>
      <c r="E93" s="62">
        <v>8</v>
      </c>
      <c r="F93" s="59">
        <f t="shared" si="2"/>
        <v>1</v>
      </c>
    </row>
    <row r="94" spans="1:26" s="79" customFormat="1" ht="18" customHeight="1">
      <c r="B94" s="88"/>
      <c r="C94" s="87"/>
      <c r="D94" s="97"/>
      <c r="E94" s="95"/>
      <c r="F94" s="102"/>
    </row>
    <row r="95" spans="1:26" s="74" customFormat="1" ht="18" customHeight="1">
      <c r="B95" s="129" t="s">
        <v>10</v>
      </c>
      <c r="C95" s="128">
        <f>SUM(C96:C101)</f>
        <v>6</v>
      </c>
      <c r="D95" s="128">
        <f>SUM(D96:D101)</f>
        <v>17</v>
      </c>
      <c r="E95" s="128">
        <f>SUM(E96:E101)</f>
        <v>5</v>
      </c>
      <c r="F95" s="85">
        <f>SUM(E95/D95)</f>
        <v>0.29411764705882354</v>
      </c>
    </row>
    <row r="96" spans="1:26" s="124" customFormat="1" ht="18" customHeight="1">
      <c r="A96" s="127"/>
      <c r="B96" s="98" t="s">
        <v>436</v>
      </c>
      <c r="C96" s="93">
        <v>1</v>
      </c>
      <c r="D96" s="93">
        <v>5</v>
      </c>
      <c r="E96" s="93">
        <v>1</v>
      </c>
      <c r="F96" s="90">
        <f>SUM(E96/D96)</f>
        <v>0.2</v>
      </c>
      <c r="G96" s="101"/>
      <c r="H96" s="126"/>
      <c r="I96" s="93"/>
      <c r="J96" s="93"/>
      <c r="K96" s="101"/>
      <c r="L96" s="101"/>
      <c r="M96" s="101"/>
      <c r="N96" s="125"/>
      <c r="O96" s="125"/>
      <c r="P96" s="125"/>
      <c r="Q96" s="101"/>
      <c r="R96" s="101"/>
      <c r="S96" s="101"/>
      <c r="T96" s="101"/>
      <c r="U96" s="101"/>
      <c r="V96" s="101"/>
      <c r="W96" s="101"/>
      <c r="X96" s="101"/>
      <c r="Y96" s="101"/>
      <c r="Z96" s="101"/>
    </row>
    <row r="97" spans="1:12" s="120" customFormat="1" ht="18" customHeight="1">
      <c r="A97" s="123"/>
      <c r="B97" s="67" t="s">
        <v>435</v>
      </c>
      <c r="C97" s="122">
        <v>1</v>
      </c>
      <c r="D97" s="122">
        <v>4</v>
      </c>
      <c r="E97" s="62">
        <v>1</v>
      </c>
      <c r="F97" s="59">
        <f>SUM(E97/D97)</f>
        <v>0.25</v>
      </c>
      <c r="G97" s="119"/>
      <c r="H97" s="121"/>
      <c r="I97" s="70"/>
      <c r="J97" s="70"/>
      <c r="K97" s="69"/>
      <c r="L97" s="69"/>
    </row>
    <row r="98" spans="1:12" s="74" customFormat="1" ht="18" customHeight="1">
      <c r="B98" s="67" t="s">
        <v>434</v>
      </c>
      <c r="C98" s="62">
        <v>1</v>
      </c>
      <c r="D98" s="62">
        <v>2</v>
      </c>
      <c r="E98" s="60">
        <v>0</v>
      </c>
      <c r="F98" s="59">
        <f>SUM(E98/D98)</f>
        <v>0</v>
      </c>
    </row>
    <row r="99" spans="1:12" s="74" customFormat="1" ht="25.5">
      <c r="B99" s="66" t="s">
        <v>433</v>
      </c>
      <c r="C99" s="62">
        <v>1</v>
      </c>
      <c r="D99" s="62">
        <v>0</v>
      </c>
      <c r="E99" s="60">
        <v>0</v>
      </c>
      <c r="F99" s="59">
        <v>0</v>
      </c>
    </row>
    <row r="100" spans="1:12" s="74" customFormat="1" ht="18" customHeight="1">
      <c r="B100" s="67" t="s">
        <v>432</v>
      </c>
      <c r="C100" s="62">
        <v>1</v>
      </c>
      <c r="D100" s="62">
        <v>2</v>
      </c>
      <c r="E100" s="60">
        <v>2</v>
      </c>
      <c r="F100" s="59">
        <f>SUM(E100/D100)</f>
        <v>1</v>
      </c>
    </row>
    <row r="101" spans="1:12" s="112" customFormat="1" ht="18" customHeight="1">
      <c r="B101" s="119" t="s">
        <v>431</v>
      </c>
      <c r="C101" s="118">
        <v>1</v>
      </c>
      <c r="D101" s="117">
        <v>4</v>
      </c>
      <c r="E101" s="116">
        <v>1</v>
      </c>
      <c r="F101" s="90">
        <f>SUM(E101/D101)</f>
        <v>0.25</v>
      </c>
    </row>
    <row r="102" spans="1:12" s="79" customFormat="1" ht="18" customHeight="1">
      <c r="B102" s="88"/>
      <c r="C102" s="87"/>
      <c r="D102" s="97"/>
      <c r="E102" s="95"/>
      <c r="F102" s="102"/>
    </row>
    <row r="103" spans="1:12" s="74" customFormat="1" ht="18" customHeight="1">
      <c r="B103" s="78" t="s">
        <v>11</v>
      </c>
      <c r="C103" s="77">
        <f>SUM(C104:C107)</f>
        <v>4</v>
      </c>
      <c r="D103" s="77">
        <f>SUM(D104:D107)</f>
        <v>20</v>
      </c>
      <c r="E103" s="77">
        <f>SUM(E104:E107)</f>
        <v>9</v>
      </c>
      <c r="F103" s="85">
        <f>SUM(E103/D103)</f>
        <v>0.45</v>
      </c>
    </row>
    <row r="104" spans="1:12" s="114" customFormat="1" ht="18" customHeight="1">
      <c r="B104" s="88" t="s">
        <v>430</v>
      </c>
      <c r="C104" s="87">
        <v>1</v>
      </c>
      <c r="D104" s="87">
        <v>7</v>
      </c>
      <c r="E104" s="87">
        <v>4</v>
      </c>
      <c r="F104" s="86">
        <f>SUM(E104/D104)</f>
        <v>0.5714285714285714</v>
      </c>
    </row>
    <row r="105" spans="1:12" s="114" customFormat="1" ht="18" customHeight="1">
      <c r="B105" s="88" t="s">
        <v>429</v>
      </c>
      <c r="C105" s="87">
        <v>1</v>
      </c>
      <c r="D105" s="87">
        <v>8</v>
      </c>
      <c r="E105" s="87">
        <v>4</v>
      </c>
      <c r="F105" s="86">
        <f>SUM(E105/D105)</f>
        <v>0.5</v>
      </c>
    </row>
    <row r="106" spans="1:12" s="114" customFormat="1" ht="18" customHeight="1">
      <c r="B106" s="104" t="s">
        <v>428</v>
      </c>
      <c r="C106" s="87">
        <v>1</v>
      </c>
      <c r="D106" s="87">
        <v>1</v>
      </c>
      <c r="E106" s="87">
        <v>0</v>
      </c>
      <c r="F106" s="86">
        <f>SUM(E106/D106)</f>
        <v>0</v>
      </c>
    </row>
    <row r="107" spans="1:12" s="114" customFormat="1" ht="18" customHeight="1">
      <c r="B107" s="88" t="s">
        <v>427</v>
      </c>
      <c r="C107" s="87">
        <v>1</v>
      </c>
      <c r="D107" s="87">
        <v>4</v>
      </c>
      <c r="E107" s="87">
        <v>1</v>
      </c>
      <c r="F107" s="86">
        <f>SUM(E107/D107)</f>
        <v>0.25</v>
      </c>
      <c r="H107" s="104"/>
      <c r="I107" s="87"/>
      <c r="J107" s="87"/>
      <c r="K107" s="87"/>
      <c r="L107" s="102"/>
    </row>
    <row r="108" spans="1:12" s="79" customFormat="1" ht="18" customHeight="1">
      <c r="B108" s="88"/>
      <c r="C108" s="87"/>
      <c r="D108" s="87"/>
      <c r="E108" s="87"/>
      <c r="F108" s="102"/>
    </row>
    <row r="109" spans="1:12" s="74" customFormat="1" ht="18" customHeight="1">
      <c r="B109" s="78" t="s">
        <v>12</v>
      </c>
      <c r="C109" s="77">
        <f>SUM(C110:C127)</f>
        <v>18</v>
      </c>
      <c r="D109" s="77">
        <f>SUM(D110:D127)</f>
        <v>106</v>
      </c>
      <c r="E109" s="77">
        <f>SUM(E110:E127)</f>
        <v>42</v>
      </c>
      <c r="F109" s="85">
        <f t="shared" ref="F109:F126" si="3">SUM(E109/D109)</f>
        <v>0.39622641509433965</v>
      </c>
    </row>
    <row r="110" spans="1:12" s="74" customFormat="1" ht="18" customHeight="1">
      <c r="B110" s="67" t="s">
        <v>426</v>
      </c>
      <c r="C110" s="62">
        <v>1</v>
      </c>
      <c r="D110" s="62">
        <v>13</v>
      </c>
      <c r="E110" s="62">
        <v>4</v>
      </c>
      <c r="F110" s="59">
        <f t="shared" si="3"/>
        <v>0.30769230769230771</v>
      </c>
    </row>
    <row r="111" spans="1:12" s="58" customFormat="1" ht="18" customHeight="1">
      <c r="B111" s="67" t="s">
        <v>425</v>
      </c>
      <c r="C111" s="62">
        <v>1</v>
      </c>
      <c r="D111" s="62">
        <v>6</v>
      </c>
      <c r="E111" s="60">
        <v>2</v>
      </c>
      <c r="F111" s="59">
        <f t="shared" si="3"/>
        <v>0.33333333333333331</v>
      </c>
    </row>
    <row r="112" spans="1:12" s="58" customFormat="1" ht="18" customHeight="1">
      <c r="B112" s="67" t="s">
        <v>424</v>
      </c>
      <c r="C112" s="62">
        <v>1</v>
      </c>
      <c r="D112" s="62">
        <v>3</v>
      </c>
      <c r="E112" s="62">
        <v>1</v>
      </c>
      <c r="F112" s="59">
        <f t="shared" si="3"/>
        <v>0.33333333333333331</v>
      </c>
    </row>
    <row r="113" spans="2:6" s="58" customFormat="1" ht="18" customHeight="1">
      <c r="B113" s="67" t="s">
        <v>423</v>
      </c>
      <c r="C113" s="62">
        <v>1</v>
      </c>
      <c r="D113" s="62">
        <v>5</v>
      </c>
      <c r="E113" s="60">
        <v>1</v>
      </c>
      <c r="F113" s="59">
        <f t="shared" si="3"/>
        <v>0.2</v>
      </c>
    </row>
    <row r="114" spans="2:6" s="110" customFormat="1" ht="18" customHeight="1">
      <c r="B114" s="67" t="s">
        <v>422</v>
      </c>
      <c r="C114" s="62">
        <v>1</v>
      </c>
      <c r="D114" s="60">
        <v>5</v>
      </c>
      <c r="E114" s="60">
        <v>2</v>
      </c>
      <c r="F114" s="59">
        <f t="shared" si="3"/>
        <v>0.4</v>
      </c>
    </row>
    <row r="115" spans="2:6" s="74" customFormat="1" ht="25.5">
      <c r="B115" s="66" t="s">
        <v>421</v>
      </c>
      <c r="C115" s="62">
        <v>1</v>
      </c>
      <c r="D115" s="62">
        <v>6</v>
      </c>
      <c r="E115" s="62">
        <v>1</v>
      </c>
      <c r="F115" s="59">
        <f t="shared" si="3"/>
        <v>0.16666666666666666</v>
      </c>
    </row>
    <row r="116" spans="2:6" s="74" customFormat="1" ht="18" customHeight="1">
      <c r="B116" s="67" t="s">
        <v>420</v>
      </c>
      <c r="C116" s="62">
        <v>1</v>
      </c>
      <c r="D116" s="62">
        <v>8</v>
      </c>
      <c r="E116" s="60">
        <v>2</v>
      </c>
      <c r="F116" s="59">
        <f t="shared" si="3"/>
        <v>0.25</v>
      </c>
    </row>
    <row r="117" spans="2:6" s="74" customFormat="1" ht="18" customHeight="1">
      <c r="B117" s="67" t="s">
        <v>419</v>
      </c>
      <c r="C117" s="62">
        <v>1</v>
      </c>
      <c r="D117" s="62">
        <v>8</v>
      </c>
      <c r="E117" s="62">
        <v>3</v>
      </c>
      <c r="F117" s="59">
        <f t="shared" si="3"/>
        <v>0.375</v>
      </c>
    </row>
    <row r="118" spans="2:6" s="74" customFormat="1" ht="18" customHeight="1">
      <c r="B118" s="67" t="s">
        <v>418</v>
      </c>
      <c r="C118" s="62">
        <v>1</v>
      </c>
      <c r="D118" s="62">
        <v>8</v>
      </c>
      <c r="E118" s="60">
        <v>4</v>
      </c>
      <c r="F118" s="59">
        <f t="shared" si="3"/>
        <v>0.5</v>
      </c>
    </row>
    <row r="119" spans="2:6" s="74" customFormat="1" ht="18" customHeight="1">
      <c r="B119" s="67" t="s">
        <v>417</v>
      </c>
      <c r="C119" s="62">
        <v>1</v>
      </c>
      <c r="D119" s="62">
        <v>7</v>
      </c>
      <c r="E119" s="62">
        <v>5</v>
      </c>
      <c r="F119" s="59">
        <f t="shared" si="3"/>
        <v>0.7142857142857143</v>
      </c>
    </row>
    <row r="120" spans="2:6" s="74" customFormat="1" ht="18" customHeight="1">
      <c r="B120" s="67" t="s">
        <v>416</v>
      </c>
      <c r="C120" s="62">
        <v>1</v>
      </c>
      <c r="D120" s="60">
        <v>1</v>
      </c>
      <c r="E120" s="60">
        <v>1</v>
      </c>
      <c r="F120" s="59">
        <f t="shared" si="3"/>
        <v>1</v>
      </c>
    </row>
    <row r="121" spans="2:6" s="74" customFormat="1" ht="18" customHeight="1">
      <c r="B121" s="67" t="s">
        <v>415</v>
      </c>
      <c r="C121" s="62">
        <v>1</v>
      </c>
      <c r="D121" s="62">
        <v>8</v>
      </c>
      <c r="E121" s="62">
        <v>4</v>
      </c>
      <c r="F121" s="59">
        <f t="shared" si="3"/>
        <v>0.5</v>
      </c>
    </row>
    <row r="122" spans="2:6" s="74" customFormat="1" ht="18" customHeight="1">
      <c r="B122" s="67" t="s">
        <v>414</v>
      </c>
      <c r="C122" s="62">
        <v>1</v>
      </c>
      <c r="D122" s="62">
        <v>8</v>
      </c>
      <c r="E122" s="60">
        <v>3</v>
      </c>
      <c r="F122" s="59">
        <f t="shared" si="3"/>
        <v>0.375</v>
      </c>
    </row>
    <row r="123" spans="2:6" s="74" customFormat="1" ht="18" customHeight="1">
      <c r="B123" s="67" t="s">
        <v>413</v>
      </c>
      <c r="C123" s="62">
        <v>1</v>
      </c>
      <c r="D123" s="62">
        <v>2</v>
      </c>
      <c r="E123" s="60">
        <v>0</v>
      </c>
      <c r="F123" s="59">
        <f t="shared" si="3"/>
        <v>0</v>
      </c>
    </row>
    <row r="124" spans="2:6" s="74" customFormat="1" ht="18" customHeight="1">
      <c r="B124" s="67" t="s">
        <v>412</v>
      </c>
      <c r="C124" s="62">
        <v>1</v>
      </c>
      <c r="D124" s="62">
        <v>8</v>
      </c>
      <c r="E124" s="60">
        <v>3</v>
      </c>
      <c r="F124" s="59">
        <f t="shared" si="3"/>
        <v>0.375</v>
      </c>
    </row>
    <row r="125" spans="2:6" s="74" customFormat="1" ht="18" customHeight="1">
      <c r="B125" s="67" t="s">
        <v>411</v>
      </c>
      <c r="C125" s="62">
        <v>1</v>
      </c>
      <c r="D125" s="62">
        <v>9</v>
      </c>
      <c r="E125" s="62">
        <v>5</v>
      </c>
      <c r="F125" s="59">
        <f t="shared" si="3"/>
        <v>0.55555555555555558</v>
      </c>
    </row>
    <row r="126" spans="2:6" s="112" customFormat="1" ht="18" customHeight="1">
      <c r="B126" s="101" t="s">
        <v>410</v>
      </c>
      <c r="C126" s="93">
        <v>1</v>
      </c>
      <c r="D126" s="93">
        <v>1</v>
      </c>
      <c r="E126" s="100">
        <v>1</v>
      </c>
      <c r="F126" s="90">
        <f t="shared" si="3"/>
        <v>1</v>
      </c>
    </row>
    <row r="127" spans="2:6" s="74" customFormat="1" ht="18" customHeight="1">
      <c r="B127" s="67" t="s">
        <v>409</v>
      </c>
      <c r="C127" s="62">
        <v>1</v>
      </c>
      <c r="D127" s="62">
        <v>0</v>
      </c>
      <c r="E127" s="60">
        <v>0</v>
      </c>
      <c r="F127" s="59">
        <v>0</v>
      </c>
    </row>
    <row r="128" spans="2:6" s="114" customFormat="1" ht="18" customHeight="1">
      <c r="B128" s="88"/>
      <c r="C128" s="87"/>
      <c r="D128" s="87"/>
      <c r="E128" s="115"/>
      <c r="F128" s="86"/>
    </row>
    <row r="129" spans="2:6" s="74" customFormat="1" ht="18" customHeight="1">
      <c r="B129" s="78" t="s">
        <v>13</v>
      </c>
      <c r="C129" s="77">
        <f>SUM(C130:C134)</f>
        <v>5</v>
      </c>
      <c r="D129" s="77">
        <f>SUM(D130:D134)</f>
        <v>39</v>
      </c>
      <c r="E129" s="77">
        <f>SUM(E130:E134)</f>
        <v>14</v>
      </c>
      <c r="F129" s="85">
        <f t="shared" ref="F129:F134" si="4">SUM(E129/D129)</f>
        <v>0.35897435897435898</v>
      </c>
    </row>
    <row r="130" spans="2:6" s="58" customFormat="1" ht="18" customHeight="1">
      <c r="B130" s="67" t="s">
        <v>408</v>
      </c>
      <c r="C130" s="62">
        <v>1</v>
      </c>
      <c r="D130" s="62">
        <v>11</v>
      </c>
      <c r="E130" s="60">
        <v>2</v>
      </c>
      <c r="F130" s="59">
        <f t="shared" si="4"/>
        <v>0.18181818181818182</v>
      </c>
    </row>
    <row r="131" spans="2:6" s="58" customFormat="1" ht="18" customHeight="1">
      <c r="B131" s="67" t="s">
        <v>407</v>
      </c>
      <c r="C131" s="62">
        <v>1</v>
      </c>
      <c r="D131" s="62">
        <v>8</v>
      </c>
      <c r="E131" s="62">
        <v>5</v>
      </c>
      <c r="F131" s="59">
        <f t="shared" si="4"/>
        <v>0.625</v>
      </c>
    </row>
    <row r="132" spans="2:6" s="58" customFormat="1" ht="18" customHeight="1">
      <c r="B132" s="67" t="s">
        <v>406</v>
      </c>
      <c r="C132" s="62">
        <v>1</v>
      </c>
      <c r="D132" s="62">
        <v>8</v>
      </c>
      <c r="E132" s="60">
        <v>3</v>
      </c>
      <c r="F132" s="59">
        <f t="shared" si="4"/>
        <v>0.375</v>
      </c>
    </row>
    <row r="133" spans="2:6" s="58" customFormat="1" ht="18" customHeight="1">
      <c r="B133" s="67" t="s">
        <v>405</v>
      </c>
      <c r="C133" s="62">
        <v>1</v>
      </c>
      <c r="D133" s="62">
        <v>5</v>
      </c>
      <c r="E133" s="62">
        <v>1</v>
      </c>
      <c r="F133" s="59">
        <f t="shared" si="4"/>
        <v>0.2</v>
      </c>
    </row>
    <row r="134" spans="2:6" s="58" customFormat="1" ht="18" customHeight="1">
      <c r="B134" s="67" t="s">
        <v>404</v>
      </c>
      <c r="C134" s="62">
        <v>1</v>
      </c>
      <c r="D134" s="62">
        <v>7</v>
      </c>
      <c r="E134" s="60">
        <v>3</v>
      </c>
      <c r="F134" s="59">
        <f t="shared" si="4"/>
        <v>0.42857142857142855</v>
      </c>
    </row>
    <row r="135" spans="2:6" s="79" customFormat="1" ht="18" customHeight="1">
      <c r="B135" s="88"/>
      <c r="C135" s="87"/>
      <c r="D135" s="87"/>
      <c r="E135" s="95"/>
      <c r="F135" s="102"/>
    </row>
    <row r="136" spans="2:6" s="74" customFormat="1" ht="18" customHeight="1">
      <c r="B136" s="78" t="s">
        <v>14</v>
      </c>
      <c r="C136" s="77">
        <f>SUM(C137:C139)</f>
        <v>3</v>
      </c>
      <c r="D136" s="77">
        <f>SUM(D137:D139)</f>
        <v>21</v>
      </c>
      <c r="E136" s="77">
        <f>SUM(E137:E139)</f>
        <v>12</v>
      </c>
      <c r="F136" s="85">
        <f>SUM(E136/D136)</f>
        <v>0.5714285714285714</v>
      </c>
    </row>
    <row r="137" spans="2:6" s="58" customFormat="1" ht="18" customHeight="1">
      <c r="B137" s="67" t="s">
        <v>403</v>
      </c>
      <c r="C137" s="62">
        <v>1</v>
      </c>
      <c r="D137" s="62">
        <v>9</v>
      </c>
      <c r="E137" s="60">
        <v>6</v>
      </c>
      <c r="F137" s="59">
        <f>SUM(E137/D137)</f>
        <v>0.66666666666666663</v>
      </c>
    </row>
    <row r="138" spans="2:6" s="58" customFormat="1" ht="18" customHeight="1">
      <c r="B138" s="67" t="s">
        <v>402</v>
      </c>
      <c r="C138" s="62">
        <v>1</v>
      </c>
      <c r="D138" s="62">
        <v>6</v>
      </c>
      <c r="E138" s="60">
        <v>1</v>
      </c>
      <c r="F138" s="59">
        <f>SUM(E138/D138)</f>
        <v>0.16666666666666666</v>
      </c>
    </row>
    <row r="139" spans="2:6" s="58" customFormat="1" ht="18" customHeight="1">
      <c r="B139" s="67" t="s">
        <v>401</v>
      </c>
      <c r="C139" s="62">
        <v>1</v>
      </c>
      <c r="D139" s="61">
        <v>6</v>
      </c>
      <c r="E139" s="60">
        <v>5</v>
      </c>
      <c r="F139" s="59">
        <f>SUM(E139/D139)</f>
        <v>0.83333333333333337</v>
      </c>
    </row>
    <row r="140" spans="2:6" s="79" customFormat="1" ht="18" customHeight="1">
      <c r="B140" s="88"/>
      <c r="C140" s="87"/>
      <c r="D140" s="97"/>
      <c r="E140" s="95"/>
      <c r="F140" s="102"/>
    </row>
    <row r="141" spans="2:6" s="74" customFormat="1" ht="18" customHeight="1">
      <c r="B141" s="78" t="s">
        <v>15</v>
      </c>
      <c r="C141" s="77">
        <f>SUM(C142:C157)</f>
        <v>16</v>
      </c>
      <c r="D141" s="77">
        <f>SUM(D142:D157)</f>
        <v>69</v>
      </c>
      <c r="E141" s="77">
        <f>SUM(E142:E157)</f>
        <v>25</v>
      </c>
      <c r="F141" s="85">
        <f t="shared" ref="F141:F157" si="5">SUM(E141/D141)</f>
        <v>0.36231884057971014</v>
      </c>
    </row>
    <row r="142" spans="2:6" s="58" customFormat="1" ht="25.5">
      <c r="B142" s="66" t="s">
        <v>400</v>
      </c>
      <c r="C142" s="113">
        <v>1</v>
      </c>
      <c r="D142" s="113">
        <v>4</v>
      </c>
      <c r="E142" s="62">
        <v>1</v>
      </c>
      <c r="F142" s="59">
        <f t="shared" si="5"/>
        <v>0.25</v>
      </c>
    </row>
    <row r="143" spans="2:6" s="58" customFormat="1" ht="18" customHeight="1">
      <c r="B143" s="67" t="s">
        <v>399</v>
      </c>
      <c r="C143" s="62">
        <v>1</v>
      </c>
      <c r="D143" s="62">
        <v>8</v>
      </c>
      <c r="E143" s="60">
        <v>4</v>
      </c>
      <c r="F143" s="59">
        <f t="shared" si="5"/>
        <v>0.5</v>
      </c>
    </row>
    <row r="144" spans="2:6" s="74" customFormat="1" ht="18" customHeight="1">
      <c r="B144" s="66" t="s">
        <v>398</v>
      </c>
      <c r="C144" s="62">
        <v>1</v>
      </c>
      <c r="D144" s="62">
        <v>3</v>
      </c>
      <c r="E144" s="62">
        <v>2</v>
      </c>
      <c r="F144" s="59">
        <f t="shared" si="5"/>
        <v>0.66666666666666663</v>
      </c>
    </row>
    <row r="145" spans="2:6" s="112" customFormat="1" ht="18" customHeight="1">
      <c r="B145" s="98" t="s">
        <v>397</v>
      </c>
      <c r="C145" s="93">
        <v>1</v>
      </c>
      <c r="D145" s="93">
        <v>3</v>
      </c>
      <c r="E145" s="93">
        <v>1</v>
      </c>
      <c r="F145" s="90">
        <f t="shared" si="5"/>
        <v>0.33333333333333331</v>
      </c>
    </row>
    <row r="146" spans="2:6" s="74" customFormat="1" ht="25.5">
      <c r="B146" s="66" t="s">
        <v>396</v>
      </c>
      <c r="C146" s="62">
        <v>1</v>
      </c>
      <c r="D146" s="62">
        <v>6</v>
      </c>
      <c r="E146" s="60">
        <v>1</v>
      </c>
      <c r="F146" s="59">
        <f t="shared" si="5"/>
        <v>0.16666666666666666</v>
      </c>
    </row>
    <row r="147" spans="2:6" s="74" customFormat="1" ht="18" customHeight="1">
      <c r="B147" s="67" t="s">
        <v>395</v>
      </c>
      <c r="C147" s="62">
        <v>1</v>
      </c>
      <c r="D147" s="62">
        <v>9</v>
      </c>
      <c r="E147" s="60">
        <v>4</v>
      </c>
      <c r="F147" s="59">
        <f t="shared" si="5"/>
        <v>0.44444444444444442</v>
      </c>
    </row>
    <row r="148" spans="2:6" s="74" customFormat="1" ht="18" customHeight="1">
      <c r="B148" s="67" t="s">
        <v>394</v>
      </c>
      <c r="C148" s="62">
        <v>1</v>
      </c>
      <c r="D148" s="62">
        <v>9</v>
      </c>
      <c r="E148" s="62">
        <v>4</v>
      </c>
      <c r="F148" s="59">
        <f t="shared" si="5"/>
        <v>0.44444444444444442</v>
      </c>
    </row>
    <row r="149" spans="2:6" s="112" customFormat="1" ht="18" customHeight="1">
      <c r="B149" s="98" t="s">
        <v>393</v>
      </c>
      <c r="C149" s="93">
        <v>1</v>
      </c>
      <c r="D149" s="93">
        <v>1</v>
      </c>
      <c r="E149" s="93">
        <v>1</v>
      </c>
      <c r="F149" s="90">
        <f t="shared" si="5"/>
        <v>1</v>
      </c>
    </row>
    <row r="150" spans="2:6" s="58" customFormat="1" ht="18" customHeight="1">
      <c r="B150" s="67" t="s">
        <v>392</v>
      </c>
      <c r="C150" s="62">
        <v>1</v>
      </c>
      <c r="D150" s="62">
        <v>3</v>
      </c>
      <c r="E150" s="60">
        <v>0</v>
      </c>
      <c r="F150" s="59">
        <f t="shared" si="5"/>
        <v>0</v>
      </c>
    </row>
    <row r="151" spans="2:6" s="58" customFormat="1" ht="18" customHeight="1">
      <c r="B151" s="67" t="s">
        <v>391</v>
      </c>
      <c r="C151" s="62">
        <v>1</v>
      </c>
      <c r="D151" s="62">
        <v>5</v>
      </c>
      <c r="E151" s="60">
        <v>0</v>
      </c>
      <c r="F151" s="59">
        <f t="shared" si="5"/>
        <v>0</v>
      </c>
    </row>
    <row r="152" spans="2:6" s="58" customFormat="1" ht="18" customHeight="1">
      <c r="B152" s="67" t="s">
        <v>390</v>
      </c>
      <c r="C152" s="62">
        <v>1</v>
      </c>
      <c r="D152" s="62">
        <v>2</v>
      </c>
      <c r="E152" s="60">
        <v>0</v>
      </c>
      <c r="F152" s="59">
        <f t="shared" si="5"/>
        <v>0</v>
      </c>
    </row>
    <row r="153" spans="2:6" s="58" customFormat="1" ht="18" customHeight="1">
      <c r="B153" s="67" t="s">
        <v>389</v>
      </c>
      <c r="C153" s="62">
        <v>1</v>
      </c>
      <c r="D153" s="62">
        <v>1</v>
      </c>
      <c r="E153" s="60">
        <v>1</v>
      </c>
      <c r="F153" s="59">
        <f t="shared" si="5"/>
        <v>1</v>
      </c>
    </row>
    <row r="154" spans="2:6" s="58" customFormat="1" ht="18" customHeight="1">
      <c r="B154" s="67" t="s">
        <v>388</v>
      </c>
      <c r="C154" s="62">
        <v>1</v>
      </c>
      <c r="D154" s="62">
        <v>5</v>
      </c>
      <c r="E154" s="60">
        <v>2</v>
      </c>
      <c r="F154" s="59">
        <f t="shared" si="5"/>
        <v>0.4</v>
      </c>
    </row>
    <row r="155" spans="2:6" s="58" customFormat="1" ht="18" customHeight="1">
      <c r="B155" s="67" t="s">
        <v>387</v>
      </c>
      <c r="C155" s="62">
        <v>1</v>
      </c>
      <c r="D155" s="62">
        <v>6</v>
      </c>
      <c r="E155" s="60">
        <v>2</v>
      </c>
      <c r="F155" s="59">
        <f t="shared" si="5"/>
        <v>0.33333333333333331</v>
      </c>
    </row>
    <row r="156" spans="2:6" s="58" customFormat="1" ht="18" customHeight="1">
      <c r="B156" s="67" t="s">
        <v>386</v>
      </c>
      <c r="C156" s="62">
        <v>1</v>
      </c>
      <c r="D156" s="62">
        <v>1</v>
      </c>
      <c r="E156" s="60">
        <v>0</v>
      </c>
      <c r="F156" s="59">
        <f t="shared" si="5"/>
        <v>0</v>
      </c>
    </row>
    <row r="157" spans="2:6" s="58" customFormat="1" ht="18" customHeight="1">
      <c r="B157" s="67" t="s">
        <v>385</v>
      </c>
      <c r="C157" s="62">
        <v>1</v>
      </c>
      <c r="D157" s="62">
        <v>3</v>
      </c>
      <c r="E157" s="60">
        <v>2</v>
      </c>
      <c r="F157" s="59">
        <f t="shared" si="5"/>
        <v>0.66666666666666663</v>
      </c>
    </row>
    <row r="158" spans="2:6" s="79" customFormat="1" ht="18" customHeight="1">
      <c r="B158" s="88"/>
      <c r="C158" s="87"/>
      <c r="D158" s="87"/>
      <c r="E158" s="95"/>
      <c r="F158" s="102"/>
    </row>
    <row r="159" spans="2:6" s="74" customFormat="1" ht="18" customHeight="1">
      <c r="B159" s="78" t="s">
        <v>16</v>
      </c>
      <c r="C159" s="77">
        <f>SUM(C160)</f>
        <v>1</v>
      </c>
      <c r="D159" s="77">
        <f>SUM(D160)</f>
        <v>9</v>
      </c>
      <c r="E159" s="77">
        <f>SUM(E160)</f>
        <v>7</v>
      </c>
      <c r="F159" s="85">
        <f>SUM(E159/D159)</f>
        <v>0.77777777777777779</v>
      </c>
    </row>
    <row r="160" spans="2:6" s="58" customFormat="1" ht="18" customHeight="1">
      <c r="B160" s="67" t="s">
        <v>384</v>
      </c>
      <c r="C160" s="62">
        <v>1</v>
      </c>
      <c r="D160" s="62">
        <v>9</v>
      </c>
      <c r="E160" s="60">
        <v>7</v>
      </c>
      <c r="F160" s="59">
        <f>SUM(E160/D160)</f>
        <v>0.77777777777777779</v>
      </c>
    </row>
    <row r="161" spans="2:6" s="79" customFormat="1" ht="18" customHeight="1">
      <c r="B161" s="88"/>
      <c r="C161" s="87"/>
      <c r="D161" s="87"/>
      <c r="E161" s="95"/>
      <c r="F161" s="86"/>
    </row>
    <row r="162" spans="2:6" s="74" customFormat="1" ht="18" customHeight="1">
      <c r="B162" s="78" t="s">
        <v>17</v>
      </c>
      <c r="C162" s="77">
        <f>SUM(C163:C205)</f>
        <v>43</v>
      </c>
      <c r="D162" s="77">
        <f>SUM(D163:D205)</f>
        <v>247</v>
      </c>
      <c r="E162" s="77">
        <f>SUM(E163:E205)</f>
        <v>95</v>
      </c>
      <c r="F162" s="85">
        <f t="shared" ref="F162:F205" si="6">SUM(E162/D162)</f>
        <v>0.38461538461538464</v>
      </c>
    </row>
    <row r="163" spans="2:6" s="110" customFormat="1" ht="18" customHeight="1">
      <c r="B163" s="67" t="s">
        <v>383</v>
      </c>
      <c r="C163" s="62">
        <v>1</v>
      </c>
      <c r="D163" s="62">
        <v>6</v>
      </c>
      <c r="E163" s="60">
        <v>1</v>
      </c>
      <c r="F163" s="59">
        <f t="shared" si="6"/>
        <v>0.16666666666666666</v>
      </c>
    </row>
    <row r="164" spans="2:6" s="110" customFormat="1" ht="18" customHeight="1">
      <c r="B164" s="67" t="s">
        <v>382</v>
      </c>
      <c r="C164" s="62">
        <v>1</v>
      </c>
      <c r="D164" s="62">
        <v>1</v>
      </c>
      <c r="E164" s="60">
        <v>1</v>
      </c>
      <c r="F164" s="59">
        <f t="shared" si="6"/>
        <v>1</v>
      </c>
    </row>
    <row r="165" spans="2:6" s="110" customFormat="1" ht="18" customHeight="1">
      <c r="B165" s="67" t="s">
        <v>381</v>
      </c>
      <c r="C165" s="62">
        <v>1</v>
      </c>
      <c r="D165" s="62">
        <v>8</v>
      </c>
      <c r="E165" s="60">
        <v>2</v>
      </c>
      <c r="F165" s="59">
        <f t="shared" si="6"/>
        <v>0.25</v>
      </c>
    </row>
    <row r="166" spans="2:6" s="110" customFormat="1" ht="18" customHeight="1">
      <c r="B166" s="66" t="s">
        <v>380</v>
      </c>
      <c r="C166" s="62">
        <v>1</v>
      </c>
      <c r="D166" s="62">
        <v>8</v>
      </c>
      <c r="E166" s="62">
        <v>3</v>
      </c>
      <c r="F166" s="59">
        <f t="shared" si="6"/>
        <v>0.375</v>
      </c>
    </row>
    <row r="167" spans="2:6" s="110" customFormat="1" ht="18" customHeight="1">
      <c r="B167" s="66" t="s">
        <v>379</v>
      </c>
      <c r="C167" s="62">
        <v>1</v>
      </c>
      <c r="D167" s="62">
        <v>6</v>
      </c>
      <c r="E167" s="62">
        <v>3</v>
      </c>
      <c r="F167" s="59">
        <f t="shared" si="6"/>
        <v>0.5</v>
      </c>
    </row>
    <row r="168" spans="2:6" s="110" customFormat="1" ht="18" customHeight="1">
      <c r="B168" s="67" t="s">
        <v>378</v>
      </c>
      <c r="C168" s="62">
        <v>1</v>
      </c>
      <c r="D168" s="62">
        <v>9</v>
      </c>
      <c r="E168" s="62">
        <v>3</v>
      </c>
      <c r="F168" s="59">
        <f t="shared" si="6"/>
        <v>0.33333333333333331</v>
      </c>
    </row>
    <row r="169" spans="2:6" s="110" customFormat="1" ht="18" customHeight="1">
      <c r="B169" s="67" t="s">
        <v>377</v>
      </c>
      <c r="C169" s="62">
        <v>1</v>
      </c>
      <c r="D169" s="62">
        <v>7</v>
      </c>
      <c r="E169" s="60">
        <v>2</v>
      </c>
      <c r="F169" s="59">
        <f t="shared" si="6"/>
        <v>0.2857142857142857</v>
      </c>
    </row>
    <row r="170" spans="2:6" s="110" customFormat="1" ht="18" customHeight="1">
      <c r="B170" s="67" t="s">
        <v>376</v>
      </c>
      <c r="C170" s="62">
        <v>1</v>
      </c>
      <c r="D170" s="60">
        <v>6</v>
      </c>
      <c r="E170" s="60">
        <v>5</v>
      </c>
      <c r="F170" s="59">
        <f t="shared" si="6"/>
        <v>0.83333333333333337</v>
      </c>
    </row>
    <row r="171" spans="2:6" s="110" customFormat="1" ht="18" customHeight="1">
      <c r="B171" s="67" t="s">
        <v>375</v>
      </c>
      <c r="C171" s="62">
        <v>1</v>
      </c>
      <c r="D171" s="62">
        <v>2</v>
      </c>
      <c r="E171" s="60">
        <v>0</v>
      </c>
      <c r="F171" s="59">
        <f t="shared" si="6"/>
        <v>0</v>
      </c>
    </row>
    <row r="172" spans="2:6" s="110" customFormat="1" ht="18" customHeight="1">
      <c r="B172" s="67" t="s">
        <v>374</v>
      </c>
      <c r="C172" s="62">
        <v>1</v>
      </c>
      <c r="D172" s="62">
        <v>1</v>
      </c>
      <c r="E172" s="62">
        <v>0</v>
      </c>
      <c r="F172" s="59">
        <f t="shared" si="6"/>
        <v>0</v>
      </c>
    </row>
    <row r="173" spans="2:6" s="110" customFormat="1" ht="18" customHeight="1">
      <c r="B173" s="66" t="s">
        <v>373</v>
      </c>
      <c r="C173" s="62">
        <v>1</v>
      </c>
      <c r="D173" s="62">
        <v>6</v>
      </c>
      <c r="E173" s="60">
        <v>4</v>
      </c>
      <c r="F173" s="59">
        <f t="shared" si="6"/>
        <v>0.66666666666666663</v>
      </c>
    </row>
    <row r="174" spans="2:6" s="110" customFormat="1" ht="18" customHeight="1">
      <c r="B174" s="66" t="s">
        <v>372</v>
      </c>
      <c r="C174" s="62">
        <v>1</v>
      </c>
      <c r="D174" s="62">
        <v>6</v>
      </c>
      <c r="E174" s="60">
        <v>1</v>
      </c>
      <c r="F174" s="59">
        <f t="shared" si="6"/>
        <v>0.16666666666666666</v>
      </c>
    </row>
    <row r="175" spans="2:6" s="110" customFormat="1" ht="18" customHeight="1">
      <c r="B175" s="67" t="s">
        <v>371</v>
      </c>
      <c r="C175" s="62">
        <v>1</v>
      </c>
      <c r="D175" s="60">
        <v>6</v>
      </c>
      <c r="E175" s="60">
        <v>0</v>
      </c>
      <c r="F175" s="59">
        <f t="shared" si="6"/>
        <v>0</v>
      </c>
    </row>
    <row r="176" spans="2:6" s="110" customFormat="1" ht="18" customHeight="1">
      <c r="B176" s="67" t="s">
        <v>370</v>
      </c>
      <c r="C176" s="62">
        <v>1</v>
      </c>
      <c r="D176" s="62">
        <v>5</v>
      </c>
      <c r="E176" s="60">
        <v>3</v>
      </c>
      <c r="F176" s="59">
        <f t="shared" si="6"/>
        <v>0.6</v>
      </c>
    </row>
    <row r="177" spans="2:6" s="110" customFormat="1" ht="18" customHeight="1">
      <c r="B177" s="67" t="s">
        <v>369</v>
      </c>
      <c r="C177" s="62">
        <v>1</v>
      </c>
      <c r="D177" s="62">
        <v>17</v>
      </c>
      <c r="E177" s="62">
        <v>11</v>
      </c>
      <c r="F177" s="59">
        <f t="shared" si="6"/>
        <v>0.6470588235294118</v>
      </c>
    </row>
    <row r="178" spans="2:6" s="110" customFormat="1" ht="18" customHeight="1">
      <c r="B178" s="67" t="s">
        <v>368</v>
      </c>
      <c r="C178" s="62">
        <v>1</v>
      </c>
      <c r="D178" s="62">
        <v>9</v>
      </c>
      <c r="E178" s="60">
        <v>2</v>
      </c>
      <c r="F178" s="59">
        <f t="shared" si="6"/>
        <v>0.22222222222222221</v>
      </c>
    </row>
    <row r="179" spans="2:6" s="110" customFormat="1" ht="18" customHeight="1">
      <c r="B179" s="67" t="s">
        <v>367</v>
      </c>
      <c r="C179" s="62">
        <v>1</v>
      </c>
      <c r="D179" s="62">
        <v>4</v>
      </c>
      <c r="E179" s="60">
        <v>4</v>
      </c>
      <c r="F179" s="59">
        <f t="shared" si="6"/>
        <v>1</v>
      </c>
    </row>
    <row r="180" spans="2:6" s="110" customFormat="1" ht="18" customHeight="1">
      <c r="B180" s="67" t="s">
        <v>366</v>
      </c>
      <c r="C180" s="62">
        <v>1</v>
      </c>
      <c r="D180" s="62">
        <v>9</v>
      </c>
      <c r="E180" s="62">
        <v>3</v>
      </c>
      <c r="F180" s="59">
        <f t="shared" si="6"/>
        <v>0.33333333333333331</v>
      </c>
    </row>
    <row r="181" spans="2:6" s="110" customFormat="1" ht="18" customHeight="1">
      <c r="B181" s="67" t="s">
        <v>365</v>
      </c>
      <c r="C181" s="62">
        <v>1</v>
      </c>
      <c r="D181" s="62">
        <v>8</v>
      </c>
      <c r="E181" s="62">
        <v>4</v>
      </c>
      <c r="F181" s="59">
        <f t="shared" si="6"/>
        <v>0.5</v>
      </c>
    </row>
    <row r="182" spans="2:6" s="110" customFormat="1" ht="18" customHeight="1">
      <c r="B182" s="67" t="s">
        <v>364</v>
      </c>
      <c r="C182" s="62">
        <v>1</v>
      </c>
      <c r="D182" s="62">
        <v>1</v>
      </c>
      <c r="E182" s="60">
        <v>0</v>
      </c>
      <c r="F182" s="59">
        <f t="shared" si="6"/>
        <v>0</v>
      </c>
    </row>
    <row r="183" spans="2:6" s="110" customFormat="1" ht="25.5">
      <c r="B183" s="66" t="s">
        <v>363</v>
      </c>
      <c r="C183" s="62">
        <v>1</v>
      </c>
      <c r="D183" s="62">
        <v>2</v>
      </c>
      <c r="E183" s="60">
        <v>0</v>
      </c>
      <c r="F183" s="59">
        <f t="shared" si="6"/>
        <v>0</v>
      </c>
    </row>
    <row r="184" spans="2:6" s="110" customFormat="1" ht="18" customHeight="1">
      <c r="B184" s="66" t="s">
        <v>362</v>
      </c>
      <c r="C184" s="62">
        <v>1</v>
      </c>
      <c r="D184" s="62">
        <v>5</v>
      </c>
      <c r="E184" s="60">
        <v>2</v>
      </c>
      <c r="F184" s="59">
        <f t="shared" si="6"/>
        <v>0.4</v>
      </c>
    </row>
    <row r="185" spans="2:6" s="110" customFormat="1" ht="18" customHeight="1">
      <c r="B185" s="66" t="s">
        <v>361</v>
      </c>
      <c r="C185" s="62">
        <v>1</v>
      </c>
      <c r="D185" s="62">
        <v>8</v>
      </c>
      <c r="E185" s="62">
        <v>3</v>
      </c>
      <c r="F185" s="59">
        <f t="shared" si="6"/>
        <v>0.375</v>
      </c>
    </row>
    <row r="186" spans="2:6" s="110" customFormat="1" ht="18" customHeight="1">
      <c r="B186" s="67" t="s">
        <v>360</v>
      </c>
      <c r="C186" s="62">
        <v>1</v>
      </c>
      <c r="D186" s="62">
        <v>9</v>
      </c>
      <c r="E186" s="60">
        <v>4</v>
      </c>
      <c r="F186" s="59">
        <f t="shared" si="6"/>
        <v>0.44444444444444442</v>
      </c>
    </row>
    <row r="187" spans="2:6" s="110" customFormat="1" ht="18" customHeight="1">
      <c r="B187" s="67" t="s">
        <v>359</v>
      </c>
      <c r="C187" s="62">
        <v>1</v>
      </c>
      <c r="D187" s="62">
        <v>7</v>
      </c>
      <c r="E187" s="62">
        <v>2</v>
      </c>
      <c r="F187" s="59">
        <f t="shared" si="6"/>
        <v>0.2857142857142857</v>
      </c>
    </row>
    <row r="188" spans="2:6" s="110" customFormat="1" ht="18" customHeight="1">
      <c r="B188" s="67" t="s">
        <v>358</v>
      </c>
      <c r="C188" s="62">
        <v>1</v>
      </c>
      <c r="D188" s="62">
        <v>2</v>
      </c>
      <c r="E188" s="60">
        <v>0</v>
      </c>
      <c r="F188" s="59">
        <f t="shared" si="6"/>
        <v>0</v>
      </c>
    </row>
    <row r="189" spans="2:6" s="110" customFormat="1" ht="18" customHeight="1">
      <c r="B189" s="67" t="s">
        <v>357</v>
      </c>
      <c r="C189" s="62">
        <v>1</v>
      </c>
      <c r="D189" s="62">
        <v>7</v>
      </c>
      <c r="E189" s="60">
        <v>2</v>
      </c>
      <c r="F189" s="59">
        <f t="shared" si="6"/>
        <v>0.2857142857142857</v>
      </c>
    </row>
    <row r="190" spans="2:6" s="110" customFormat="1" ht="18" customHeight="1">
      <c r="B190" s="67" t="s">
        <v>356</v>
      </c>
      <c r="C190" s="62">
        <v>1</v>
      </c>
      <c r="D190" s="60">
        <v>6</v>
      </c>
      <c r="E190" s="60">
        <v>3</v>
      </c>
      <c r="F190" s="59">
        <f t="shared" si="6"/>
        <v>0.5</v>
      </c>
    </row>
    <row r="191" spans="2:6" s="110" customFormat="1" ht="18" customHeight="1">
      <c r="B191" s="66" t="s">
        <v>355</v>
      </c>
      <c r="C191" s="62">
        <v>1</v>
      </c>
      <c r="D191" s="62">
        <v>7</v>
      </c>
      <c r="E191" s="60">
        <v>2</v>
      </c>
      <c r="F191" s="59">
        <f t="shared" si="6"/>
        <v>0.2857142857142857</v>
      </c>
    </row>
    <row r="192" spans="2:6" s="110" customFormat="1" ht="18" customHeight="1">
      <c r="B192" s="67" t="s">
        <v>354</v>
      </c>
      <c r="C192" s="62">
        <v>1</v>
      </c>
      <c r="D192" s="62">
        <v>4</v>
      </c>
      <c r="E192" s="62">
        <v>1</v>
      </c>
      <c r="F192" s="59">
        <f t="shared" si="6"/>
        <v>0.25</v>
      </c>
    </row>
    <row r="193" spans="2:6" s="110" customFormat="1" ht="18" customHeight="1">
      <c r="B193" s="67" t="s">
        <v>353</v>
      </c>
      <c r="C193" s="62">
        <v>1</v>
      </c>
      <c r="D193" s="62">
        <v>7</v>
      </c>
      <c r="E193" s="62">
        <v>3</v>
      </c>
      <c r="F193" s="59">
        <f t="shared" si="6"/>
        <v>0.42857142857142855</v>
      </c>
    </row>
    <row r="194" spans="2:6" s="110" customFormat="1" ht="18" customHeight="1">
      <c r="B194" s="66" t="s">
        <v>352</v>
      </c>
      <c r="C194" s="62">
        <v>1</v>
      </c>
      <c r="D194" s="62">
        <v>1</v>
      </c>
      <c r="E194" s="60">
        <v>0</v>
      </c>
      <c r="F194" s="59">
        <f t="shared" si="6"/>
        <v>0</v>
      </c>
    </row>
    <row r="195" spans="2:6" s="110" customFormat="1" ht="18" customHeight="1">
      <c r="B195" s="67" t="s">
        <v>351</v>
      </c>
      <c r="C195" s="62">
        <v>1</v>
      </c>
      <c r="D195" s="62">
        <v>10</v>
      </c>
      <c r="E195" s="60">
        <v>3</v>
      </c>
      <c r="F195" s="59">
        <f t="shared" si="6"/>
        <v>0.3</v>
      </c>
    </row>
    <row r="196" spans="2:6" s="110" customFormat="1" ht="18" customHeight="1">
      <c r="B196" s="67" t="s">
        <v>350</v>
      </c>
      <c r="C196" s="62">
        <v>1</v>
      </c>
      <c r="D196" s="62">
        <v>3</v>
      </c>
      <c r="E196" s="60">
        <v>1</v>
      </c>
      <c r="F196" s="59">
        <f t="shared" si="6"/>
        <v>0.33333333333333331</v>
      </c>
    </row>
    <row r="197" spans="2:6" s="110" customFormat="1" ht="18" customHeight="1">
      <c r="B197" s="67" t="s">
        <v>349</v>
      </c>
      <c r="C197" s="62">
        <v>1</v>
      </c>
      <c r="D197" s="62">
        <v>1</v>
      </c>
      <c r="E197" s="60">
        <v>1</v>
      </c>
      <c r="F197" s="59">
        <f t="shared" si="6"/>
        <v>1</v>
      </c>
    </row>
    <row r="198" spans="2:6" s="110" customFormat="1" ht="18" customHeight="1">
      <c r="B198" s="66" t="s">
        <v>348</v>
      </c>
      <c r="C198" s="62">
        <v>1</v>
      </c>
      <c r="D198" s="62">
        <v>2</v>
      </c>
      <c r="E198" s="62">
        <v>1</v>
      </c>
      <c r="F198" s="59">
        <f t="shared" si="6"/>
        <v>0.5</v>
      </c>
    </row>
    <row r="199" spans="2:6" s="110" customFormat="1" ht="18" customHeight="1">
      <c r="B199" s="67" t="s">
        <v>347</v>
      </c>
      <c r="C199" s="62">
        <v>1</v>
      </c>
      <c r="D199" s="60">
        <v>11</v>
      </c>
      <c r="E199" s="60">
        <v>3</v>
      </c>
      <c r="F199" s="59">
        <f t="shared" si="6"/>
        <v>0.27272727272727271</v>
      </c>
    </row>
    <row r="200" spans="2:6" s="110" customFormat="1" ht="18" customHeight="1">
      <c r="B200" s="67" t="s">
        <v>346</v>
      </c>
      <c r="C200" s="62">
        <v>1</v>
      </c>
      <c r="D200" s="62">
        <v>1</v>
      </c>
      <c r="E200" s="60">
        <v>0</v>
      </c>
      <c r="F200" s="59">
        <f t="shared" si="6"/>
        <v>0</v>
      </c>
    </row>
    <row r="201" spans="2:6" s="110" customFormat="1" ht="18" customHeight="1">
      <c r="B201" s="67" t="s">
        <v>345</v>
      </c>
      <c r="C201" s="62">
        <v>1</v>
      </c>
      <c r="D201" s="62">
        <v>6</v>
      </c>
      <c r="E201" s="60">
        <v>3</v>
      </c>
      <c r="F201" s="59">
        <f t="shared" si="6"/>
        <v>0.5</v>
      </c>
    </row>
    <row r="202" spans="2:6" s="110" customFormat="1" ht="18" customHeight="1">
      <c r="B202" s="67" t="s">
        <v>344</v>
      </c>
      <c r="C202" s="62">
        <v>1</v>
      </c>
      <c r="D202" s="62">
        <v>6</v>
      </c>
      <c r="E202" s="60">
        <v>3</v>
      </c>
      <c r="F202" s="59">
        <f t="shared" si="6"/>
        <v>0.5</v>
      </c>
    </row>
    <row r="203" spans="2:6" s="110" customFormat="1" ht="18" customHeight="1">
      <c r="B203" s="67" t="s">
        <v>343</v>
      </c>
      <c r="C203" s="62">
        <v>1</v>
      </c>
      <c r="D203" s="62">
        <v>8</v>
      </c>
      <c r="E203" s="62">
        <v>3</v>
      </c>
      <c r="F203" s="59">
        <f t="shared" si="6"/>
        <v>0.375</v>
      </c>
    </row>
    <row r="204" spans="2:6" s="111" customFormat="1" ht="18" customHeight="1">
      <c r="B204" s="101" t="s">
        <v>342</v>
      </c>
      <c r="C204" s="93">
        <v>1</v>
      </c>
      <c r="D204" s="93">
        <v>2</v>
      </c>
      <c r="E204" s="100">
        <v>0</v>
      </c>
      <c r="F204" s="90">
        <f t="shared" si="6"/>
        <v>0</v>
      </c>
    </row>
    <row r="205" spans="2:6" s="110" customFormat="1" ht="18" customHeight="1">
      <c r="B205" s="67" t="s">
        <v>341</v>
      </c>
      <c r="C205" s="62">
        <v>1</v>
      </c>
      <c r="D205" s="62">
        <v>7</v>
      </c>
      <c r="E205" s="60">
        <v>3</v>
      </c>
      <c r="F205" s="59">
        <f t="shared" si="6"/>
        <v>0.42857142857142855</v>
      </c>
    </row>
    <row r="206" spans="2:6" s="79" customFormat="1" ht="18" customHeight="1">
      <c r="B206" s="88"/>
      <c r="C206" s="87"/>
      <c r="D206" s="87"/>
      <c r="E206" s="95"/>
      <c r="F206" s="102"/>
    </row>
    <row r="207" spans="2:6" s="74" customFormat="1" ht="18" customHeight="1">
      <c r="B207" s="78" t="s">
        <v>18</v>
      </c>
      <c r="C207" s="77">
        <f>SUM(C208:C218)</f>
        <v>11</v>
      </c>
      <c r="D207" s="77">
        <f>SUM(D208:D218)</f>
        <v>74</v>
      </c>
      <c r="E207" s="77">
        <f>SUM(E208:E218)</f>
        <v>39</v>
      </c>
      <c r="F207" s="85">
        <f t="shared" ref="F207:F218" si="7">SUM(E207/D207)</f>
        <v>0.52702702702702697</v>
      </c>
    </row>
    <row r="208" spans="2:6" s="58" customFormat="1" ht="18" customHeight="1">
      <c r="B208" s="67" t="s">
        <v>340</v>
      </c>
      <c r="C208" s="60">
        <v>1</v>
      </c>
      <c r="D208" s="60">
        <v>9</v>
      </c>
      <c r="E208" s="60">
        <v>6</v>
      </c>
      <c r="F208" s="59">
        <f t="shared" si="7"/>
        <v>0.66666666666666663</v>
      </c>
    </row>
    <row r="209" spans="2:6" s="58" customFormat="1" ht="18" customHeight="1">
      <c r="B209" s="67" t="s">
        <v>339</v>
      </c>
      <c r="C209" s="62">
        <v>1</v>
      </c>
      <c r="D209" s="62">
        <v>7</v>
      </c>
      <c r="E209" s="62">
        <v>3</v>
      </c>
      <c r="F209" s="59">
        <f t="shared" si="7"/>
        <v>0.42857142857142855</v>
      </c>
    </row>
    <row r="210" spans="2:6" s="58" customFormat="1" ht="18" customHeight="1">
      <c r="B210" s="67" t="s">
        <v>338</v>
      </c>
      <c r="C210" s="62">
        <v>1</v>
      </c>
      <c r="D210" s="62">
        <v>1</v>
      </c>
      <c r="E210" s="60">
        <v>1</v>
      </c>
      <c r="F210" s="59">
        <f t="shared" si="7"/>
        <v>1</v>
      </c>
    </row>
    <row r="211" spans="2:6" s="58" customFormat="1" ht="18" customHeight="1">
      <c r="B211" s="67" t="s">
        <v>337</v>
      </c>
      <c r="C211" s="62">
        <v>1</v>
      </c>
      <c r="D211" s="62">
        <v>6</v>
      </c>
      <c r="E211" s="60">
        <v>4</v>
      </c>
      <c r="F211" s="59">
        <f t="shared" si="7"/>
        <v>0.66666666666666663</v>
      </c>
    </row>
    <row r="212" spans="2:6" s="58" customFormat="1" ht="18" customHeight="1">
      <c r="B212" s="67" t="s">
        <v>336</v>
      </c>
      <c r="C212" s="62">
        <v>1</v>
      </c>
      <c r="D212" s="62">
        <v>8</v>
      </c>
      <c r="E212" s="60">
        <v>4</v>
      </c>
      <c r="F212" s="59">
        <f t="shared" si="7"/>
        <v>0.5</v>
      </c>
    </row>
    <row r="213" spans="2:6" s="58" customFormat="1" ht="25.5">
      <c r="B213" s="66" t="s">
        <v>335</v>
      </c>
      <c r="C213" s="62">
        <v>1</v>
      </c>
      <c r="D213" s="62">
        <v>6</v>
      </c>
      <c r="E213" s="62">
        <v>2</v>
      </c>
      <c r="F213" s="59">
        <f t="shared" si="7"/>
        <v>0.33333333333333331</v>
      </c>
    </row>
    <row r="214" spans="2:6" s="58" customFormat="1" ht="18" customHeight="1">
      <c r="B214" s="67" t="s">
        <v>334</v>
      </c>
      <c r="C214" s="62">
        <v>1</v>
      </c>
      <c r="D214" s="60">
        <v>10</v>
      </c>
      <c r="E214" s="60">
        <v>5</v>
      </c>
      <c r="F214" s="59">
        <f t="shared" si="7"/>
        <v>0.5</v>
      </c>
    </row>
    <row r="215" spans="2:6" s="58" customFormat="1" ht="18" customHeight="1">
      <c r="B215" s="67" t="s">
        <v>333</v>
      </c>
      <c r="C215" s="62">
        <v>1</v>
      </c>
      <c r="D215" s="62">
        <v>5</v>
      </c>
      <c r="E215" s="60">
        <v>5</v>
      </c>
      <c r="F215" s="59">
        <f t="shared" si="7"/>
        <v>1</v>
      </c>
    </row>
    <row r="216" spans="2:6" s="58" customFormat="1" ht="18" customHeight="1">
      <c r="B216" s="67" t="s">
        <v>332</v>
      </c>
      <c r="C216" s="62">
        <v>1</v>
      </c>
      <c r="D216" s="62">
        <v>8</v>
      </c>
      <c r="E216" s="60">
        <v>3</v>
      </c>
      <c r="F216" s="59">
        <f t="shared" si="7"/>
        <v>0.375</v>
      </c>
    </row>
    <row r="217" spans="2:6" s="58" customFormat="1" ht="25.5">
      <c r="B217" s="66" t="s">
        <v>331</v>
      </c>
      <c r="C217" s="62">
        <v>1</v>
      </c>
      <c r="D217" s="62">
        <v>7</v>
      </c>
      <c r="E217" s="60">
        <v>4</v>
      </c>
      <c r="F217" s="59">
        <f t="shared" si="7"/>
        <v>0.5714285714285714</v>
      </c>
    </row>
    <row r="218" spans="2:6" s="58" customFormat="1" ht="18" customHeight="1">
      <c r="B218" s="67" t="s">
        <v>330</v>
      </c>
      <c r="C218" s="62">
        <v>1</v>
      </c>
      <c r="D218" s="62">
        <v>7</v>
      </c>
      <c r="E218" s="62">
        <v>2</v>
      </c>
      <c r="F218" s="59">
        <f t="shared" si="7"/>
        <v>0.2857142857142857</v>
      </c>
    </row>
    <row r="219" spans="2:6" s="79" customFormat="1" ht="18" customHeight="1">
      <c r="B219" s="88"/>
      <c r="C219" s="87"/>
      <c r="D219" s="87"/>
      <c r="E219" s="87"/>
      <c r="F219" s="102"/>
    </row>
    <row r="220" spans="2:6" s="74" customFormat="1" ht="18" customHeight="1">
      <c r="B220" s="78" t="s">
        <v>19</v>
      </c>
      <c r="C220" s="77">
        <f>SUM(C221:C231)</f>
        <v>11</v>
      </c>
      <c r="D220" s="77">
        <f>SUM(D221:D231)</f>
        <v>45</v>
      </c>
      <c r="E220" s="77">
        <f>SUM(E221:E231)</f>
        <v>18</v>
      </c>
      <c r="F220" s="85">
        <f>SUM(E220)/D220</f>
        <v>0.4</v>
      </c>
    </row>
    <row r="221" spans="2:6" s="74" customFormat="1" ht="18" customHeight="1">
      <c r="B221" s="67" t="s">
        <v>329</v>
      </c>
      <c r="C221" s="62">
        <v>1</v>
      </c>
      <c r="D221" s="62">
        <v>3</v>
      </c>
      <c r="E221" s="60">
        <v>1</v>
      </c>
      <c r="F221" s="59">
        <f>SUM(E221/D221)</f>
        <v>0.33333333333333331</v>
      </c>
    </row>
    <row r="222" spans="2:6" s="74" customFormat="1" ht="18" customHeight="1">
      <c r="B222" s="63" t="s">
        <v>328</v>
      </c>
      <c r="C222" s="62">
        <v>1</v>
      </c>
      <c r="D222" s="62">
        <v>6</v>
      </c>
      <c r="E222" s="62">
        <v>1</v>
      </c>
      <c r="F222" s="59">
        <f>SUM(E222/D222)</f>
        <v>0.16666666666666666</v>
      </c>
    </row>
    <row r="223" spans="2:6" s="74" customFormat="1" ht="25.5">
      <c r="B223" s="63" t="s">
        <v>327</v>
      </c>
      <c r="C223" s="62">
        <v>1</v>
      </c>
      <c r="D223" s="61">
        <v>7</v>
      </c>
      <c r="E223" s="75">
        <v>3</v>
      </c>
      <c r="F223" s="59">
        <f>SUM(E223/D223)</f>
        <v>0.42857142857142855</v>
      </c>
    </row>
    <row r="224" spans="2:6" s="89" customFormat="1" ht="18" customHeight="1">
      <c r="B224" s="109" t="s">
        <v>326</v>
      </c>
      <c r="C224" s="93">
        <v>1</v>
      </c>
      <c r="D224" s="92">
        <v>2</v>
      </c>
      <c r="E224" s="91">
        <v>1</v>
      </c>
      <c r="F224" s="90">
        <f>SUM(E224/D224)</f>
        <v>0.5</v>
      </c>
    </row>
    <row r="225" spans="1:6" s="58" customFormat="1" ht="18" customHeight="1">
      <c r="B225" s="73" t="s">
        <v>325</v>
      </c>
      <c r="C225" s="62">
        <v>1</v>
      </c>
      <c r="D225" s="61">
        <v>5</v>
      </c>
      <c r="E225" s="75">
        <v>3</v>
      </c>
      <c r="F225" s="59">
        <f>SUM(E225/D225)</f>
        <v>0.6</v>
      </c>
    </row>
    <row r="226" spans="1:6" s="58" customFormat="1" ht="25.5">
      <c r="A226" s="110"/>
      <c r="B226" s="63" t="s">
        <v>324</v>
      </c>
      <c r="C226" s="62">
        <v>1</v>
      </c>
      <c r="D226" s="61">
        <v>0</v>
      </c>
      <c r="E226" s="75">
        <v>0</v>
      </c>
      <c r="F226" s="59">
        <v>0</v>
      </c>
    </row>
    <row r="227" spans="1:6" s="58" customFormat="1" ht="18" customHeight="1">
      <c r="B227" s="73" t="s">
        <v>323</v>
      </c>
      <c r="C227" s="62">
        <v>1</v>
      </c>
      <c r="D227" s="61">
        <v>4</v>
      </c>
      <c r="E227" s="75">
        <v>2</v>
      </c>
      <c r="F227" s="59">
        <f>SUM(E227/D227)</f>
        <v>0.5</v>
      </c>
    </row>
    <row r="228" spans="1:6" s="58" customFormat="1" ht="18" customHeight="1">
      <c r="B228" s="73" t="s">
        <v>322</v>
      </c>
      <c r="C228" s="62">
        <v>1</v>
      </c>
      <c r="D228" s="108">
        <v>3</v>
      </c>
      <c r="E228" s="75">
        <v>1</v>
      </c>
      <c r="F228" s="59">
        <f>SUM(E228/D228)</f>
        <v>0.33333333333333331</v>
      </c>
    </row>
    <row r="229" spans="1:6" s="58" customFormat="1" ht="18" customHeight="1">
      <c r="B229" s="73" t="s">
        <v>321</v>
      </c>
      <c r="C229" s="62">
        <v>1</v>
      </c>
      <c r="D229" s="61">
        <v>6</v>
      </c>
      <c r="E229" s="75">
        <v>2</v>
      </c>
      <c r="F229" s="59">
        <f>SUM(E229/D229)</f>
        <v>0.33333333333333331</v>
      </c>
    </row>
    <row r="230" spans="1:6" s="58" customFormat="1" ht="25.5">
      <c r="B230" s="63" t="s">
        <v>320</v>
      </c>
      <c r="C230" s="62">
        <v>1</v>
      </c>
      <c r="D230" s="61">
        <v>8</v>
      </c>
      <c r="E230" s="61">
        <v>4</v>
      </c>
      <c r="F230" s="59">
        <f>SUM(E230/D230)</f>
        <v>0.5</v>
      </c>
    </row>
    <row r="231" spans="1:6" s="58" customFormat="1" ht="18" customHeight="1">
      <c r="B231" s="73" t="s">
        <v>319</v>
      </c>
      <c r="C231" s="62">
        <v>1</v>
      </c>
      <c r="D231" s="108">
        <v>1</v>
      </c>
      <c r="E231" s="107">
        <v>0</v>
      </c>
      <c r="F231" s="59">
        <f>SUM(E231/D231)</f>
        <v>0</v>
      </c>
    </row>
    <row r="232" spans="1:6" s="79" customFormat="1" ht="18" customHeight="1">
      <c r="B232" s="99"/>
      <c r="C232" s="97"/>
      <c r="D232" s="97"/>
      <c r="E232" s="96"/>
      <c r="F232" s="102"/>
    </row>
    <row r="233" spans="1:6" s="74" customFormat="1" ht="18" customHeight="1">
      <c r="B233" s="78" t="s">
        <v>20</v>
      </c>
      <c r="C233" s="77">
        <f>SUM(C234:C289)</f>
        <v>56</v>
      </c>
      <c r="D233" s="77">
        <f>SUM(D234:D289)</f>
        <v>523</v>
      </c>
      <c r="E233" s="77">
        <f>SUM(E234:E289)</f>
        <v>313</v>
      </c>
      <c r="F233" s="85">
        <f t="shared" ref="F233:F276" si="8">SUM(E233/D233)</f>
        <v>0.59847036328871894</v>
      </c>
    </row>
    <row r="234" spans="1:6" s="58" customFormat="1" ht="25.5">
      <c r="B234" s="63" t="s">
        <v>318</v>
      </c>
      <c r="C234" s="62">
        <v>1</v>
      </c>
      <c r="D234" s="61">
        <v>11</v>
      </c>
      <c r="E234" s="62">
        <v>6</v>
      </c>
      <c r="F234" s="59">
        <f t="shared" si="8"/>
        <v>0.54545454545454541</v>
      </c>
    </row>
    <row r="235" spans="1:6" s="58" customFormat="1" ht="18" customHeight="1">
      <c r="B235" s="73" t="s">
        <v>317</v>
      </c>
      <c r="C235" s="62">
        <v>1</v>
      </c>
      <c r="D235" s="61">
        <v>4</v>
      </c>
      <c r="E235" s="75">
        <v>2</v>
      </c>
      <c r="F235" s="59">
        <f t="shared" si="8"/>
        <v>0.5</v>
      </c>
    </row>
    <row r="236" spans="1:6" s="58" customFormat="1" ht="18" customHeight="1">
      <c r="B236" s="73" t="s">
        <v>316</v>
      </c>
      <c r="C236" s="62">
        <v>1</v>
      </c>
      <c r="D236" s="75">
        <v>4</v>
      </c>
      <c r="E236" s="75">
        <v>3</v>
      </c>
      <c r="F236" s="59">
        <f t="shared" si="8"/>
        <v>0.75</v>
      </c>
    </row>
    <row r="237" spans="1:6" s="58" customFormat="1" ht="18" customHeight="1">
      <c r="B237" s="73" t="s">
        <v>315</v>
      </c>
      <c r="C237" s="62">
        <v>1</v>
      </c>
      <c r="D237" s="61">
        <v>4</v>
      </c>
      <c r="E237" s="75">
        <v>1</v>
      </c>
      <c r="F237" s="59">
        <f t="shared" si="8"/>
        <v>0.25</v>
      </c>
    </row>
    <row r="238" spans="1:6" s="58" customFormat="1" ht="18" customHeight="1">
      <c r="B238" s="73" t="s">
        <v>314</v>
      </c>
      <c r="C238" s="62">
        <v>1</v>
      </c>
      <c r="D238" s="61">
        <v>4</v>
      </c>
      <c r="E238" s="75">
        <v>1</v>
      </c>
      <c r="F238" s="59">
        <f t="shared" si="8"/>
        <v>0.25</v>
      </c>
    </row>
    <row r="239" spans="1:6" s="58" customFormat="1" ht="18" customHeight="1">
      <c r="B239" s="73" t="s">
        <v>313</v>
      </c>
      <c r="C239" s="62">
        <v>1</v>
      </c>
      <c r="D239" s="62">
        <v>8</v>
      </c>
      <c r="E239" s="62">
        <v>6</v>
      </c>
      <c r="F239" s="59">
        <f t="shared" si="8"/>
        <v>0.75</v>
      </c>
    </row>
    <row r="240" spans="1:6" s="58" customFormat="1" ht="18" customHeight="1">
      <c r="B240" s="73" t="s">
        <v>312</v>
      </c>
      <c r="C240" s="62">
        <v>1</v>
      </c>
      <c r="D240" s="61">
        <v>7</v>
      </c>
      <c r="E240" s="62">
        <v>4</v>
      </c>
      <c r="F240" s="59">
        <f t="shared" si="8"/>
        <v>0.5714285714285714</v>
      </c>
    </row>
    <row r="241" spans="2:6" s="58" customFormat="1" ht="18" customHeight="1">
      <c r="B241" s="73" t="s">
        <v>311</v>
      </c>
      <c r="C241" s="62">
        <v>1</v>
      </c>
      <c r="D241" s="61">
        <v>4</v>
      </c>
      <c r="E241" s="62">
        <v>0</v>
      </c>
      <c r="F241" s="59">
        <f t="shared" si="8"/>
        <v>0</v>
      </c>
    </row>
    <row r="242" spans="2:6" s="58" customFormat="1" ht="18" customHeight="1">
      <c r="B242" s="73" t="s">
        <v>310</v>
      </c>
      <c r="C242" s="62">
        <v>1</v>
      </c>
      <c r="D242" s="61">
        <v>10</v>
      </c>
      <c r="E242" s="62">
        <v>6</v>
      </c>
      <c r="F242" s="59">
        <f t="shared" si="8"/>
        <v>0.6</v>
      </c>
    </row>
    <row r="243" spans="2:6" s="58" customFormat="1" ht="18" customHeight="1">
      <c r="B243" s="73" t="s">
        <v>309</v>
      </c>
      <c r="C243" s="62">
        <v>1</v>
      </c>
      <c r="D243" s="61">
        <v>7</v>
      </c>
      <c r="E243" s="75">
        <v>7</v>
      </c>
      <c r="F243" s="59">
        <f t="shared" si="8"/>
        <v>1</v>
      </c>
    </row>
    <row r="244" spans="2:6" s="58" customFormat="1" ht="25.5">
      <c r="B244" s="63" t="s">
        <v>308</v>
      </c>
      <c r="C244" s="62">
        <v>1</v>
      </c>
      <c r="D244" s="61">
        <v>8</v>
      </c>
      <c r="E244" s="60">
        <v>6</v>
      </c>
      <c r="F244" s="59">
        <f t="shared" si="8"/>
        <v>0.75</v>
      </c>
    </row>
    <row r="245" spans="2:6" s="58" customFormat="1" ht="18" customHeight="1">
      <c r="B245" s="63" t="s">
        <v>307</v>
      </c>
      <c r="C245" s="62">
        <v>1</v>
      </c>
      <c r="D245" s="61">
        <v>6</v>
      </c>
      <c r="E245" s="60">
        <v>3</v>
      </c>
      <c r="F245" s="59">
        <f t="shared" si="8"/>
        <v>0.5</v>
      </c>
    </row>
    <row r="246" spans="2:6" s="58" customFormat="1" ht="18" customHeight="1">
      <c r="B246" s="73" t="s">
        <v>306</v>
      </c>
      <c r="C246" s="62">
        <v>1</v>
      </c>
      <c r="D246" s="61">
        <v>4</v>
      </c>
      <c r="E246" s="75">
        <v>3</v>
      </c>
      <c r="F246" s="59">
        <f t="shared" si="8"/>
        <v>0.75</v>
      </c>
    </row>
    <row r="247" spans="2:6" s="58" customFormat="1" ht="18" customHeight="1">
      <c r="B247" s="73" t="s">
        <v>305</v>
      </c>
      <c r="C247" s="62">
        <v>1</v>
      </c>
      <c r="D247" s="61">
        <v>4</v>
      </c>
      <c r="E247" s="75">
        <v>2</v>
      </c>
      <c r="F247" s="59">
        <f t="shared" si="8"/>
        <v>0.5</v>
      </c>
    </row>
    <row r="248" spans="2:6" s="58" customFormat="1" ht="18" customHeight="1">
      <c r="B248" s="73" t="s">
        <v>304</v>
      </c>
      <c r="C248" s="62">
        <v>1</v>
      </c>
      <c r="D248" s="61">
        <v>178</v>
      </c>
      <c r="E248" s="62">
        <v>102</v>
      </c>
      <c r="F248" s="59">
        <f t="shared" si="8"/>
        <v>0.5730337078651685</v>
      </c>
    </row>
    <row r="249" spans="2:6" s="58" customFormat="1" ht="18" customHeight="1">
      <c r="B249" s="73" t="s">
        <v>303</v>
      </c>
      <c r="C249" s="62">
        <v>1</v>
      </c>
      <c r="D249" s="61">
        <v>7</v>
      </c>
      <c r="E249" s="62">
        <v>3</v>
      </c>
      <c r="F249" s="59">
        <f t="shared" si="8"/>
        <v>0.42857142857142855</v>
      </c>
    </row>
    <row r="250" spans="2:6" s="58" customFormat="1" ht="18" customHeight="1">
      <c r="B250" s="73" t="s">
        <v>302</v>
      </c>
      <c r="C250" s="62">
        <v>1</v>
      </c>
      <c r="D250" s="61">
        <v>8</v>
      </c>
      <c r="E250" s="62">
        <v>5</v>
      </c>
      <c r="F250" s="59">
        <f t="shared" si="8"/>
        <v>0.625</v>
      </c>
    </row>
    <row r="251" spans="2:6" s="58" customFormat="1" ht="18" customHeight="1">
      <c r="B251" s="73" t="s">
        <v>301</v>
      </c>
      <c r="C251" s="62">
        <v>1</v>
      </c>
      <c r="D251" s="62">
        <v>10</v>
      </c>
      <c r="E251" s="62">
        <v>4</v>
      </c>
      <c r="F251" s="59">
        <f t="shared" si="8"/>
        <v>0.4</v>
      </c>
    </row>
    <row r="252" spans="2:6" s="58" customFormat="1" ht="18" customHeight="1">
      <c r="B252" s="73" t="s">
        <v>300</v>
      </c>
      <c r="C252" s="62">
        <v>1</v>
      </c>
      <c r="D252" s="75">
        <v>7</v>
      </c>
      <c r="E252" s="62">
        <v>3</v>
      </c>
      <c r="F252" s="59">
        <f t="shared" si="8"/>
        <v>0.42857142857142855</v>
      </c>
    </row>
    <row r="253" spans="2:6" s="58" customFormat="1" ht="18" customHeight="1">
      <c r="B253" s="73" t="s">
        <v>299</v>
      </c>
      <c r="C253" s="62">
        <v>1</v>
      </c>
      <c r="D253" s="75">
        <v>4</v>
      </c>
      <c r="E253" s="62">
        <v>1</v>
      </c>
      <c r="F253" s="59">
        <f t="shared" si="8"/>
        <v>0.25</v>
      </c>
    </row>
    <row r="254" spans="2:6" s="58" customFormat="1" ht="18" customHeight="1">
      <c r="B254" s="73" t="s">
        <v>298</v>
      </c>
      <c r="C254" s="62">
        <v>1</v>
      </c>
      <c r="D254" s="108">
        <v>4</v>
      </c>
      <c r="E254" s="107">
        <v>1</v>
      </c>
      <c r="F254" s="59">
        <f t="shared" si="8"/>
        <v>0.25</v>
      </c>
    </row>
    <row r="255" spans="2:6" s="58" customFormat="1" ht="18" customHeight="1">
      <c r="B255" s="73" t="s">
        <v>297</v>
      </c>
      <c r="C255" s="62">
        <v>1</v>
      </c>
      <c r="D255" s="62">
        <v>8</v>
      </c>
      <c r="E255" s="62">
        <v>5</v>
      </c>
      <c r="F255" s="59">
        <f t="shared" si="8"/>
        <v>0.625</v>
      </c>
    </row>
    <row r="256" spans="2:6" s="58" customFormat="1" ht="18" customHeight="1">
      <c r="B256" s="73" t="s">
        <v>296</v>
      </c>
      <c r="C256" s="62">
        <v>1</v>
      </c>
      <c r="D256" s="61">
        <v>9</v>
      </c>
      <c r="E256" s="60">
        <v>7</v>
      </c>
      <c r="F256" s="59">
        <f t="shared" si="8"/>
        <v>0.77777777777777779</v>
      </c>
    </row>
    <row r="257" spans="2:6" s="58" customFormat="1" ht="18" customHeight="1">
      <c r="B257" s="73" t="s">
        <v>295</v>
      </c>
      <c r="C257" s="62">
        <v>1</v>
      </c>
      <c r="D257" s="61">
        <v>9</v>
      </c>
      <c r="E257" s="60">
        <v>7</v>
      </c>
      <c r="F257" s="59">
        <f t="shared" si="8"/>
        <v>0.77777777777777779</v>
      </c>
    </row>
    <row r="258" spans="2:6" s="58" customFormat="1" ht="18" customHeight="1">
      <c r="B258" s="73" t="s">
        <v>294</v>
      </c>
      <c r="C258" s="62">
        <v>1</v>
      </c>
      <c r="D258" s="61">
        <v>17</v>
      </c>
      <c r="E258" s="62">
        <v>9</v>
      </c>
      <c r="F258" s="59">
        <f t="shared" si="8"/>
        <v>0.52941176470588236</v>
      </c>
    </row>
    <row r="259" spans="2:6" s="58" customFormat="1" ht="18" customHeight="1">
      <c r="B259" s="73" t="s">
        <v>293</v>
      </c>
      <c r="C259" s="62">
        <v>1</v>
      </c>
      <c r="D259" s="61">
        <v>4</v>
      </c>
      <c r="E259" s="62">
        <v>3</v>
      </c>
      <c r="F259" s="59">
        <f t="shared" si="8"/>
        <v>0.75</v>
      </c>
    </row>
    <row r="260" spans="2:6" s="58" customFormat="1" ht="18" customHeight="1">
      <c r="B260" s="73" t="s">
        <v>292</v>
      </c>
      <c r="C260" s="62">
        <v>1</v>
      </c>
      <c r="D260" s="61">
        <v>8</v>
      </c>
      <c r="E260" s="62">
        <v>8</v>
      </c>
      <c r="F260" s="59">
        <f t="shared" si="8"/>
        <v>1</v>
      </c>
    </row>
    <row r="261" spans="2:6" s="89" customFormat="1" ht="18" customHeight="1">
      <c r="B261" s="109" t="s">
        <v>291</v>
      </c>
      <c r="C261" s="93">
        <v>1</v>
      </c>
      <c r="D261" s="92">
        <v>5</v>
      </c>
      <c r="E261" s="100">
        <v>2</v>
      </c>
      <c r="F261" s="90">
        <f t="shared" si="8"/>
        <v>0.4</v>
      </c>
    </row>
    <row r="262" spans="2:6" s="58" customFormat="1" ht="18" customHeight="1">
      <c r="B262" s="73" t="s">
        <v>290</v>
      </c>
      <c r="C262" s="62">
        <v>1</v>
      </c>
      <c r="D262" s="61">
        <v>9</v>
      </c>
      <c r="E262" s="60">
        <v>6</v>
      </c>
      <c r="F262" s="59">
        <f t="shared" si="8"/>
        <v>0.66666666666666663</v>
      </c>
    </row>
    <row r="263" spans="2:6" s="58" customFormat="1" ht="18" customHeight="1">
      <c r="B263" s="73" t="s">
        <v>289</v>
      </c>
      <c r="C263" s="62">
        <v>1</v>
      </c>
      <c r="D263" s="61">
        <v>5</v>
      </c>
      <c r="E263" s="75">
        <v>5</v>
      </c>
      <c r="F263" s="59">
        <f t="shared" si="8"/>
        <v>1</v>
      </c>
    </row>
    <row r="264" spans="2:6" s="58" customFormat="1" ht="18" customHeight="1">
      <c r="B264" s="73" t="s">
        <v>288</v>
      </c>
      <c r="C264" s="62">
        <v>1</v>
      </c>
      <c r="D264" s="61">
        <v>4</v>
      </c>
      <c r="E264" s="75">
        <v>1</v>
      </c>
      <c r="F264" s="59">
        <f t="shared" si="8"/>
        <v>0.25</v>
      </c>
    </row>
    <row r="265" spans="2:6" s="58" customFormat="1" ht="18" customHeight="1">
      <c r="B265" s="73" t="s">
        <v>287</v>
      </c>
      <c r="C265" s="62">
        <v>1</v>
      </c>
      <c r="D265" s="62">
        <v>7</v>
      </c>
      <c r="E265" s="62">
        <v>3</v>
      </c>
      <c r="F265" s="59">
        <f t="shared" si="8"/>
        <v>0.42857142857142855</v>
      </c>
    </row>
    <row r="266" spans="2:6" s="58" customFormat="1" ht="18" customHeight="1">
      <c r="B266" s="73" t="s">
        <v>286</v>
      </c>
      <c r="C266" s="62">
        <v>1</v>
      </c>
      <c r="D266" s="75">
        <v>7</v>
      </c>
      <c r="E266" s="75">
        <v>6</v>
      </c>
      <c r="F266" s="59">
        <f t="shared" si="8"/>
        <v>0.8571428571428571</v>
      </c>
    </row>
    <row r="267" spans="2:6" s="58" customFormat="1" ht="18" customHeight="1">
      <c r="B267" s="73" t="s">
        <v>285</v>
      </c>
      <c r="C267" s="62">
        <v>1</v>
      </c>
      <c r="D267" s="75">
        <v>8</v>
      </c>
      <c r="E267" s="75">
        <v>7</v>
      </c>
      <c r="F267" s="59">
        <f t="shared" si="8"/>
        <v>0.875</v>
      </c>
    </row>
    <row r="268" spans="2:6" s="58" customFormat="1" ht="18" customHeight="1">
      <c r="B268" s="73" t="s">
        <v>284</v>
      </c>
      <c r="C268" s="62">
        <v>1</v>
      </c>
      <c r="D268" s="61">
        <v>4</v>
      </c>
      <c r="E268" s="75">
        <v>4</v>
      </c>
      <c r="F268" s="59">
        <f t="shared" si="8"/>
        <v>1</v>
      </c>
    </row>
    <row r="269" spans="2:6" s="58" customFormat="1" ht="18" customHeight="1">
      <c r="B269" s="73" t="s">
        <v>283</v>
      </c>
      <c r="C269" s="62">
        <v>1</v>
      </c>
      <c r="D269" s="61">
        <v>9</v>
      </c>
      <c r="E269" s="60">
        <v>8</v>
      </c>
      <c r="F269" s="59">
        <f t="shared" si="8"/>
        <v>0.88888888888888884</v>
      </c>
    </row>
    <row r="270" spans="2:6" s="58" customFormat="1" ht="18" customHeight="1">
      <c r="B270" s="73" t="s">
        <v>282</v>
      </c>
      <c r="C270" s="62">
        <v>1</v>
      </c>
      <c r="D270" s="62">
        <v>8</v>
      </c>
      <c r="E270" s="62">
        <v>7</v>
      </c>
      <c r="F270" s="59">
        <f t="shared" si="8"/>
        <v>0.875</v>
      </c>
    </row>
    <row r="271" spans="2:6" s="58" customFormat="1" ht="18" customHeight="1">
      <c r="B271" s="73" t="s">
        <v>281</v>
      </c>
      <c r="C271" s="62">
        <v>1</v>
      </c>
      <c r="D271" s="61">
        <v>7</v>
      </c>
      <c r="E271" s="75">
        <v>5</v>
      </c>
      <c r="F271" s="59">
        <f t="shared" si="8"/>
        <v>0.7142857142857143</v>
      </c>
    </row>
    <row r="272" spans="2:6" s="58" customFormat="1" ht="18" customHeight="1">
      <c r="B272" s="73" t="s">
        <v>280</v>
      </c>
      <c r="C272" s="62">
        <v>1</v>
      </c>
      <c r="D272" s="61">
        <v>9</v>
      </c>
      <c r="E272" s="62">
        <v>6</v>
      </c>
      <c r="F272" s="59">
        <f t="shared" si="8"/>
        <v>0.66666666666666663</v>
      </c>
    </row>
    <row r="273" spans="2:6" s="58" customFormat="1" ht="18" customHeight="1">
      <c r="B273" s="73" t="s">
        <v>279</v>
      </c>
      <c r="C273" s="62">
        <v>1</v>
      </c>
      <c r="D273" s="61">
        <v>5</v>
      </c>
      <c r="E273" s="62">
        <v>2</v>
      </c>
      <c r="F273" s="59">
        <f t="shared" si="8"/>
        <v>0.4</v>
      </c>
    </row>
    <row r="274" spans="2:6" s="58" customFormat="1" ht="18" customHeight="1">
      <c r="B274" s="73" t="s">
        <v>278</v>
      </c>
      <c r="C274" s="62">
        <v>1</v>
      </c>
      <c r="D274" s="61">
        <v>8</v>
      </c>
      <c r="E274" s="62">
        <v>4</v>
      </c>
      <c r="F274" s="59">
        <f t="shared" si="8"/>
        <v>0.5</v>
      </c>
    </row>
    <row r="275" spans="2:6" s="58" customFormat="1" ht="18" customHeight="1">
      <c r="B275" s="73" t="s">
        <v>277</v>
      </c>
      <c r="C275" s="62">
        <v>1</v>
      </c>
      <c r="D275" s="61">
        <v>7</v>
      </c>
      <c r="E275" s="60">
        <v>3</v>
      </c>
      <c r="F275" s="59">
        <f t="shared" si="8"/>
        <v>0.42857142857142855</v>
      </c>
    </row>
    <row r="276" spans="2:6" s="58" customFormat="1" ht="18" customHeight="1">
      <c r="B276" s="73" t="s">
        <v>276</v>
      </c>
      <c r="C276" s="62">
        <v>1</v>
      </c>
      <c r="D276" s="61">
        <v>7</v>
      </c>
      <c r="E276" s="75">
        <v>4</v>
      </c>
      <c r="F276" s="59">
        <f t="shared" si="8"/>
        <v>0.5714285714285714</v>
      </c>
    </row>
    <row r="277" spans="2:6" s="58" customFormat="1" ht="18" customHeight="1">
      <c r="B277" s="73" t="s">
        <v>275</v>
      </c>
      <c r="C277" s="62">
        <v>1</v>
      </c>
      <c r="D277" s="61">
        <v>0</v>
      </c>
      <c r="E277" s="75">
        <v>0</v>
      </c>
      <c r="F277" s="59">
        <v>0</v>
      </c>
    </row>
    <row r="278" spans="2:6" s="58" customFormat="1" ht="18" customHeight="1">
      <c r="B278" s="73" t="s">
        <v>274</v>
      </c>
      <c r="C278" s="62">
        <v>1</v>
      </c>
      <c r="D278" s="61">
        <v>9</v>
      </c>
      <c r="E278" s="60">
        <v>6</v>
      </c>
      <c r="F278" s="59">
        <f t="shared" ref="F278:F289" si="9">SUM(E278/D278)</f>
        <v>0.66666666666666663</v>
      </c>
    </row>
    <row r="279" spans="2:6" s="58" customFormat="1" ht="18" customHeight="1">
      <c r="B279" s="73" t="s">
        <v>273</v>
      </c>
      <c r="C279" s="62">
        <v>1</v>
      </c>
      <c r="D279" s="61">
        <v>7</v>
      </c>
      <c r="E279" s="60">
        <v>4</v>
      </c>
      <c r="F279" s="59">
        <f t="shared" si="9"/>
        <v>0.5714285714285714</v>
      </c>
    </row>
    <row r="280" spans="2:6" s="58" customFormat="1" ht="18" customHeight="1">
      <c r="B280" s="73" t="s">
        <v>272</v>
      </c>
      <c r="C280" s="62">
        <v>1</v>
      </c>
      <c r="D280" s="61">
        <v>4</v>
      </c>
      <c r="E280" s="75">
        <v>1</v>
      </c>
      <c r="F280" s="59">
        <f t="shared" si="9"/>
        <v>0.25</v>
      </c>
    </row>
    <row r="281" spans="2:6" s="58" customFormat="1" ht="18" customHeight="1">
      <c r="B281" s="73" t="s">
        <v>271</v>
      </c>
      <c r="C281" s="62">
        <v>1</v>
      </c>
      <c r="D281" s="62">
        <v>3</v>
      </c>
      <c r="E281" s="75">
        <v>1</v>
      </c>
      <c r="F281" s="59">
        <f t="shared" si="9"/>
        <v>0.33333333333333331</v>
      </c>
    </row>
    <row r="282" spans="2:6" s="58" customFormat="1" ht="18" customHeight="1">
      <c r="B282" s="73" t="s">
        <v>270</v>
      </c>
      <c r="C282" s="62">
        <v>1</v>
      </c>
      <c r="D282" s="61">
        <v>7</v>
      </c>
      <c r="E282" s="75">
        <v>7</v>
      </c>
      <c r="F282" s="59">
        <f t="shared" si="9"/>
        <v>1</v>
      </c>
    </row>
    <row r="283" spans="2:6" s="58" customFormat="1" ht="18" customHeight="1">
      <c r="B283" s="73" t="s">
        <v>269</v>
      </c>
      <c r="C283" s="62">
        <v>1</v>
      </c>
      <c r="D283" s="61">
        <v>4</v>
      </c>
      <c r="E283" s="75">
        <v>0</v>
      </c>
      <c r="F283" s="59">
        <f t="shared" si="9"/>
        <v>0</v>
      </c>
    </row>
    <row r="284" spans="2:6" s="58" customFormat="1" ht="18" customHeight="1">
      <c r="B284" s="73" t="s">
        <v>268</v>
      </c>
      <c r="C284" s="62">
        <v>1</v>
      </c>
      <c r="D284" s="61">
        <v>4</v>
      </c>
      <c r="E284" s="62">
        <v>2</v>
      </c>
      <c r="F284" s="59">
        <f t="shared" si="9"/>
        <v>0.5</v>
      </c>
    </row>
    <row r="285" spans="2:6" s="58" customFormat="1" ht="18" customHeight="1">
      <c r="B285" s="73" t="s">
        <v>267</v>
      </c>
      <c r="C285" s="62">
        <v>1</v>
      </c>
      <c r="D285" s="62">
        <v>3</v>
      </c>
      <c r="E285" s="75">
        <v>3</v>
      </c>
      <c r="F285" s="59">
        <f t="shared" si="9"/>
        <v>1</v>
      </c>
    </row>
    <row r="286" spans="2:6" s="58" customFormat="1" ht="18" customHeight="1">
      <c r="B286" s="73" t="s">
        <v>266</v>
      </c>
      <c r="C286" s="62">
        <v>1</v>
      </c>
      <c r="D286" s="108">
        <v>4</v>
      </c>
      <c r="E286" s="107">
        <v>2</v>
      </c>
      <c r="F286" s="59">
        <f t="shared" si="9"/>
        <v>0.5</v>
      </c>
    </row>
    <row r="287" spans="2:6" s="58" customFormat="1" ht="18" customHeight="1">
      <c r="B287" s="73" t="s">
        <v>265</v>
      </c>
      <c r="C287" s="62">
        <v>1</v>
      </c>
      <c r="D287" s="62">
        <v>4</v>
      </c>
      <c r="E287" s="62">
        <v>2</v>
      </c>
      <c r="F287" s="59">
        <f t="shared" si="9"/>
        <v>0.5</v>
      </c>
    </row>
    <row r="288" spans="2:6" s="58" customFormat="1" ht="18" customHeight="1">
      <c r="B288" s="73" t="s">
        <v>264</v>
      </c>
      <c r="C288" s="62">
        <v>1</v>
      </c>
      <c r="D288" s="75">
        <v>4</v>
      </c>
      <c r="E288" s="62">
        <v>2</v>
      </c>
      <c r="F288" s="59">
        <f t="shared" si="9"/>
        <v>0.5</v>
      </c>
    </row>
    <row r="289" spans="2:6" s="74" customFormat="1" ht="18" customHeight="1">
      <c r="B289" s="73" t="s">
        <v>263</v>
      </c>
      <c r="C289" s="62">
        <v>1</v>
      </c>
      <c r="D289" s="62">
        <v>3</v>
      </c>
      <c r="E289" s="62">
        <v>2</v>
      </c>
      <c r="F289" s="59">
        <f t="shared" si="9"/>
        <v>0.66666666666666663</v>
      </c>
    </row>
    <row r="290" spans="2:6" s="79" customFormat="1" ht="18" customHeight="1">
      <c r="B290" s="99"/>
      <c r="C290" s="87"/>
      <c r="D290" s="87"/>
      <c r="E290" s="87"/>
      <c r="F290" s="102"/>
    </row>
    <row r="291" spans="2:6" s="74" customFormat="1" ht="18" customHeight="1">
      <c r="B291" s="78" t="s">
        <v>21</v>
      </c>
      <c r="C291" s="77">
        <f>SUM(C292:C351)</f>
        <v>60</v>
      </c>
      <c r="D291" s="77">
        <f>SUM(D292:D351)</f>
        <v>316</v>
      </c>
      <c r="E291" s="77">
        <f>SUM(E292:E351)</f>
        <v>121</v>
      </c>
      <c r="F291" s="85">
        <f t="shared" ref="F291:F322" si="10">SUM(E291/D291)</f>
        <v>0.38291139240506328</v>
      </c>
    </row>
    <row r="292" spans="2:6" s="58" customFormat="1" ht="18" customHeight="1">
      <c r="B292" s="67" t="s">
        <v>262</v>
      </c>
      <c r="C292" s="62">
        <v>1</v>
      </c>
      <c r="D292" s="62">
        <v>1</v>
      </c>
      <c r="E292" s="60">
        <v>0</v>
      </c>
      <c r="F292" s="59">
        <f t="shared" si="10"/>
        <v>0</v>
      </c>
    </row>
    <row r="293" spans="2:6" s="58" customFormat="1" ht="18" customHeight="1">
      <c r="B293" s="66" t="s">
        <v>261</v>
      </c>
      <c r="C293" s="62">
        <v>1</v>
      </c>
      <c r="D293" s="62">
        <v>3</v>
      </c>
      <c r="E293" s="60">
        <v>3</v>
      </c>
      <c r="F293" s="59">
        <f t="shared" si="10"/>
        <v>1</v>
      </c>
    </row>
    <row r="294" spans="2:6" s="58" customFormat="1" ht="18" customHeight="1">
      <c r="B294" s="67" t="s">
        <v>260</v>
      </c>
      <c r="C294" s="62">
        <v>1</v>
      </c>
      <c r="D294" s="62">
        <v>1</v>
      </c>
      <c r="E294" s="60">
        <v>0</v>
      </c>
      <c r="F294" s="59">
        <f t="shared" si="10"/>
        <v>0</v>
      </c>
    </row>
    <row r="295" spans="2:6" s="58" customFormat="1" ht="18" customHeight="1">
      <c r="B295" s="67" t="s">
        <v>259</v>
      </c>
      <c r="C295" s="62">
        <v>1</v>
      </c>
      <c r="D295" s="62">
        <v>2</v>
      </c>
      <c r="E295" s="60">
        <v>1</v>
      </c>
      <c r="F295" s="59">
        <f t="shared" si="10"/>
        <v>0.5</v>
      </c>
    </row>
    <row r="296" spans="2:6" s="58" customFormat="1" ht="18" customHeight="1">
      <c r="B296" s="67" t="s">
        <v>258</v>
      </c>
      <c r="C296" s="62">
        <v>1</v>
      </c>
      <c r="D296" s="62">
        <v>4</v>
      </c>
      <c r="E296" s="60">
        <v>1</v>
      </c>
      <c r="F296" s="59">
        <f t="shared" si="10"/>
        <v>0.25</v>
      </c>
    </row>
    <row r="297" spans="2:6" s="58" customFormat="1" ht="18" customHeight="1">
      <c r="B297" s="67" t="s">
        <v>257</v>
      </c>
      <c r="C297" s="62">
        <v>1</v>
      </c>
      <c r="D297" s="62">
        <v>2</v>
      </c>
      <c r="E297" s="60">
        <v>1</v>
      </c>
      <c r="F297" s="59">
        <f t="shared" si="10"/>
        <v>0.5</v>
      </c>
    </row>
    <row r="298" spans="2:6" s="58" customFormat="1" ht="18" customHeight="1">
      <c r="B298" s="66" t="s">
        <v>256</v>
      </c>
      <c r="C298" s="62">
        <v>1</v>
      </c>
      <c r="D298" s="62">
        <v>1</v>
      </c>
      <c r="E298" s="60">
        <v>1</v>
      </c>
      <c r="F298" s="59">
        <f t="shared" si="10"/>
        <v>1</v>
      </c>
    </row>
    <row r="299" spans="2:6" s="58" customFormat="1" ht="18" customHeight="1">
      <c r="B299" s="67" t="s">
        <v>255</v>
      </c>
      <c r="C299" s="62">
        <v>1</v>
      </c>
      <c r="D299" s="106">
        <v>15</v>
      </c>
      <c r="E299" s="105">
        <v>8</v>
      </c>
      <c r="F299" s="59">
        <f t="shared" si="10"/>
        <v>0.53333333333333333</v>
      </c>
    </row>
    <row r="300" spans="2:6" s="58" customFormat="1" ht="18" customHeight="1">
      <c r="B300" s="67" t="s">
        <v>254</v>
      </c>
      <c r="C300" s="62">
        <v>1</v>
      </c>
      <c r="D300" s="62">
        <v>1</v>
      </c>
      <c r="E300" s="60">
        <v>0</v>
      </c>
      <c r="F300" s="59">
        <f t="shared" si="10"/>
        <v>0</v>
      </c>
    </row>
    <row r="301" spans="2:6" s="58" customFormat="1" ht="18" customHeight="1">
      <c r="B301" s="67" t="s">
        <v>253</v>
      </c>
      <c r="C301" s="62">
        <v>1</v>
      </c>
      <c r="D301" s="62">
        <v>1</v>
      </c>
      <c r="E301" s="60">
        <v>0</v>
      </c>
      <c r="F301" s="59">
        <f t="shared" si="10"/>
        <v>0</v>
      </c>
    </row>
    <row r="302" spans="2:6" s="58" customFormat="1" ht="18" customHeight="1">
      <c r="B302" s="67" t="s">
        <v>252</v>
      </c>
      <c r="C302" s="62">
        <v>1</v>
      </c>
      <c r="D302" s="62">
        <v>1</v>
      </c>
      <c r="E302" s="60">
        <v>0</v>
      </c>
      <c r="F302" s="59">
        <f t="shared" si="10"/>
        <v>0</v>
      </c>
    </row>
    <row r="303" spans="2:6" s="58" customFormat="1" ht="18" customHeight="1">
      <c r="B303" s="67" t="s">
        <v>251</v>
      </c>
      <c r="C303" s="62">
        <v>1</v>
      </c>
      <c r="D303" s="62">
        <v>3</v>
      </c>
      <c r="E303" s="60">
        <v>2</v>
      </c>
      <c r="F303" s="59">
        <f t="shared" si="10"/>
        <v>0.66666666666666663</v>
      </c>
    </row>
    <row r="304" spans="2:6" s="58" customFormat="1" ht="18" customHeight="1">
      <c r="B304" s="67" t="s">
        <v>250</v>
      </c>
      <c r="C304" s="62">
        <v>1</v>
      </c>
      <c r="D304" s="62">
        <v>36</v>
      </c>
      <c r="E304" s="60">
        <v>12</v>
      </c>
      <c r="F304" s="59">
        <f t="shared" si="10"/>
        <v>0.33333333333333331</v>
      </c>
    </row>
    <row r="305" spans="2:6" s="58" customFormat="1" ht="18" customHeight="1">
      <c r="B305" s="67" t="s">
        <v>249</v>
      </c>
      <c r="C305" s="62">
        <v>1</v>
      </c>
      <c r="D305" s="62">
        <v>4</v>
      </c>
      <c r="E305" s="60">
        <v>3</v>
      </c>
      <c r="F305" s="59">
        <f t="shared" si="10"/>
        <v>0.75</v>
      </c>
    </row>
    <row r="306" spans="2:6" s="58" customFormat="1" ht="18" customHeight="1">
      <c r="B306" s="67" t="s">
        <v>248</v>
      </c>
      <c r="C306" s="62">
        <v>1</v>
      </c>
      <c r="D306" s="62">
        <v>14</v>
      </c>
      <c r="E306" s="60">
        <v>8</v>
      </c>
      <c r="F306" s="59">
        <f t="shared" si="10"/>
        <v>0.5714285714285714</v>
      </c>
    </row>
    <row r="307" spans="2:6" s="58" customFormat="1" ht="18" customHeight="1">
      <c r="B307" s="67" t="s">
        <v>247</v>
      </c>
      <c r="C307" s="62">
        <v>1</v>
      </c>
      <c r="D307" s="62">
        <v>1</v>
      </c>
      <c r="E307" s="60">
        <v>0</v>
      </c>
      <c r="F307" s="59">
        <f t="shared" si="10"/>
        <v>0</v>
      </c>
    </row>
    <row r="308" spans="2:6" s="58" customFormat="1" ht="18" customHeight="1">
      <c r="B308" s="66" t="s">
        <v>246</v>
      </c>
      <c r="C308" s="62">
        <v>1</v>
      </c>
      <c r="D308" s="62">
        <v>19</v>
      </c>
      <c r="E308" s="60">
        <v>13</v>
      </c>
      <c r="F308" s="59">
        <f t="shared" si="10"/>
        <v>0.68421052631578949</v>
      </c>
    </row>
    <row r="309" spans="2:6" s="58" customFormat="1" ht="18" customHeight="1">
      <c r="B309" s="67" t="s">
        <v>245</v>
      </c>
      <c r="C309" s="62">
        <v>1</v>
      </c>
      <c r="D309" s="62">
        <v>1</v>
      </c>
      <c r="E309" s="62">
        <v>0</v>
      </c>
      <c r="F309" s="59">
        <f t="shared" si="10"/>
        <v>0</v>
      </c>
    </row>
    <row r="310" spans="2:6" s="58" customFormat="1" ht="18" customHeight="1">
      <c r="B310" s="67" t="s">
        <v>244</v>
      </c>
      <c r="C310" s="62">
        <v>1</v>
      </c>
      <c r="D310" s="62">
        <v>3</v>
      </c>
      <c r="E310" s="60">
        <v>1</v>
      </c>
      <c r="F310" s="59">
        <f t="shared" si="10"/>
        <v>0.33333333333333331</v>
      </c>
    </row>
    <row r="311" spans="2:6" s="58" customFormat="1" ht="25.5">
      <c r="B311" s="66" t="s">
        <v>243</v>
      </c>
      <c r="C311" s="62">
        <v>1</v>
      </c>
      <c r="D311" s="60">
        <v>4</v>
      </c>
      <c r="E311" s="60">
        <v>0</v>
      </c>
      <c r="F311" s="59">
        <f t="shared" si="10"/>
        <v>0</v>
      </c>
    </row>
    <row r="312" spans="2:6" s="58" customFormat="1" ht="18" customHeight="1">
      <c r="B312" s="67" t="s">
        <v>242</v>
      </c>
      <c r="C312" s="62">
        <v>1</v>
      </c>
      <c r="D312" s="62">
        <v>1</v>
      </c>
      <c r="E312" s="62">
        <v>1</v>
      </c>
      <c r="F312" s="59">
        <f t="shared" si="10"/>
        <v>1</v>
      </c>
    </row>
    <row r="313" spans="2:6" s="58" customFormat="1" ht="18" customHeight="1">
      <c r="B313" s="67" t="s">
        <v>241</v>
      </c>
      <c r="C313" s="62">
        <v>1</v>
      </c>
      <c r="D313" s="62">
        <v>2</v>
      </c>
      <c r="E313" s="62">
        <v>1</v>
      </c>
      <c r="F313" s="59">
        <f t="shared" si="10"/>
        <v>0.5</v>
      </c>
    </row>
    <row r="314" spans="2:6" s="58" customFormat="1" ht="18" customHeight="1">
      <c r="B314" s="67" t="s">
        <v>240</v>
      </c>
      <c r="C314" s="62">
        <v>1</v>
      </c>
      <c r="D314" s="62">
        <v>5</v>
      </c>
      <c r="E314" s="60">
        <v>0</v>
      </c>
      <c r="F314" s="59">
        <f t="shared" si="10"/>
        <v>0</v>
      </c>
    </row>
    <row r="315" spans="2:6" s="58" customFormat="1" ht="18" customHeight="1">
      <c r="B315" s="67" t="s">
        <v>239</v>
      </c>
      <c r="C315" s="62">
        <v>1</v>
      </c>
      <c r="D315" s="62">
        <v>3</v>
      </c>
      <c r="E315" s="60">
        <v>0</v>
      </c>
      <c r="F315" s="59">
        <f t="shared" si="10"/>
        <v>0</v>
      </c>
    </row>
    <row r="316" spans="2:6" s="58" customFormat="1" ht="18" customHeight="1">
      <c r="B316" s="67" t="s">
        <v>238</v>
      </c>
      <c r="C316" s="62">
        <v>1</v>
      </c>
      <c r="D316" s="62">
        <v>3</v>
      </c>
      <c r="E316" s="60">
        <v>0</v>
      </c>
      <c r="F316" s="59">
        <f t="shared" si="10"/>
        <v>0</v>
      </c>
    </row>
    <row r="317" spans="2:6" s="58" customFormat="1" ht="18" customHeight="1">
      <c r="B317" s="67" t="s">
        <v>237</v>
      </c>
      <c r="C317" s="62">
        <v>1</v>
      </c>
      <c r="D317" s="62">
        <v>3</v>
      </c>
      <c r="E317" s="60">
        <v>0</v>
      </c>
      <c r="F317" s="59">
        <f t="shared" si="10"/>
        <v>0</v>
      </c>
    </row>
    <row r="318" spans="2:6" s="58" customFormat="1" ht="18" customHeight="1">
      <c r="B318" s="67" t="s">
        <v>236</v>
      </c>
      <c r="C318" s="62">
        <v>1</v>
      </c>
      <c r="D318" s="62">
        <v>3</v>
      </c>
      <c r="E318" s="60">
        <v>0</v>
      </c>
      <c r="F318" s="59">
        <f t="shared" si="10"/>
        <v>0</v>
      </c>
    </row>
    <row r="319" spans="2:6" s="58" customFormat="1" ht="18" customHeight="1">
      <c r="B319" s="67" t="s">
        <v>235</v>
      </c>
      <c r="C319" s="62">
        <v>1</v>
      </c>
      <c r="D319" s="62">
        <v>3</v>
      </c>
      <c r="E319" s="60">
        <v>0</v>
      </c>
      <c r="F319" s="59">
        <f t="shared" si="10"/>
        <v>0</v>
      </c>
    </row>
    <row r="320" spans="2:6" s="58" customFormat="1" ht="18" customHeight="1">
      <c r="B320" s="67" t="s">
        <v>234</v>
      </c>
      <c r="C320" s="62">
        <v>1</v>
      </c>
      <c r="D320" s="62">
        <v>2</v>
      </c>
      <c r="E320" s="60">
        <v>0</v>
      </c>
      <c r="F320" s="59">
        <f t="shared" si="10"/>
        <v>0</v>
      </c>
    </row>
    <row r="321" spans="2:6" s="58" customFormat="1" ht="18" customHeight="1">
      <c r="B321" s="67" t="s">
        <v>233</v>
      </c>
      <c r="C321" s="62">
        <v>1</v>
      </c>
      <c r="D321" s="62">
        <v>3</v>
      </c>
      <c r="E321" s="60">
        <v>0</v>
      </c>
      <c r="F321" s="59">
        <f t="shared" si="10"/>
        <v>0</v>
      </c>
    </row>
    <row r="322" spans="2:6" s="58" customFormat="1" ht="18" customHeight="1">
      <c r="B322" s="67" t="s">
        <v>232</v>
      </c>
      <c r="C322" s="62">
        <v>1</v>
      </c>
      <c r="D322" s="62">
        <v>3</v>
      </c>
      <c r="E322" s="60">
        <v>0</v>
      </c>
      <c r="F322" s="59">
        <f t="shared" si="10"/>
        <v>0</v>
      </c>
    </row>
    <row r="323" spans="2:6" s="58" customFormat="1" ht="18" customHeight="1">
      <c r="B323" s="67" t="s">
        <v>231</v>
      </c>
      <c r="C323" s="62">
        <v>1</v>
      </c>
      <c r="D323" s="62">
        <v>3</v>
      </c>
      <c r="E323" s="60">
        <v>2</v>
      </c>
      <c r="F323" s="59">
        <f t="shared" ref="F323:F351" si="11">SUM(E323/D323)</f>
        <v>0.66666666666666663</v>
      </c>
    </row>
    <row r="324" spans="2:6" s="58" customFormat="1" ht="18" customHeight="1">
      <c r="B324" s="67" t="s">
        <v>230</v>
      </c>
      <c r="C324" s="62">
        <v>1</v>
      </c>
      <c r="D324" s="62">
        <v>4</v>
      </c>
      <c r="E324" s="60">
        <v>0</v>
      </c>
      <c r="F324" s="59">
        <f t="shared" si="11"/>
        <v>0</v>
      </c>
    </row>
    <row r="325" spans="2:6" s="58" customFormat="1" ht="18" customHeight="1">
      <c r="B325" s="67" t="s">
        <v>229</v>
      </c>
      <c r="C325" s="62">
        <v>1</v>
      </c>
      <c r="D325" s="62">
        <v>3</v>
      </c>
      <c r="E325" s="60">
        <v>0</v>
      </c>
      <c r="F325" s="59">
        <f t="shared" si="11"/>
        <v>0</v>
      </c>
    </row>
    <row r="326" spans="2:6" s="58" customFormat="1" ht="18" customHeight="1">
      <c r="B326" s="67" t="s">
        <v>228</v>
      </c>
      <c r="C326" s="62">
        <v>1</v>
      </c>
      <c r="D326" s="62">
        <v>3</v>
      </c>
      <c r="E326" s="60">
        <v>1</v>
      </c>
      <c r="F326" s="59">
        <f t="shared" si="11"/>
        <v>0.33333333333333331</v>
      </c>
    </row>
    <row r="327" spans="2:6" s="58" customFormat="1" ht="18" customHeight="1">
      <c r="B327" s="67" t="s">
        <v>227</v>
      </c>
      <c r="C327" s="62">
        <v>1</v>
      </c>
      <c r="D327" s="62">
        <v>2</v>
      </c>
      <c r="E327" s="60">
        <v>0</v>
      </c>
      <c r="F327" s="59">
        <f t="shared" si="11"/>
        <v>0</v>
      </c>
    </row>
    <row r="328" spans="2:6" s="58" customFormat="1" ht="18" customHeight="1">
      <c r="B328" s="67" t="s">
        <v>226</v>
      </c>
      <c r="C328" s="62">
        <v>1</v>
      </c>
      <c r="D328" s="62">
        <v>2</v>
      </c>
      <c r="E328" s="60">
        <v>0</v>
      </c>
      <c r="F328" s="59">
        <f t="shared" si="11"/>
        <v>0</v>
      </c>
    </row>
    <row r="329" spans="2:6" s="58" customFormat="1" ht="18" customHeight="1">
      <c r="B329" s="67" t="s">
        <v>225</v>
      </c>
      <c r="C329" s="62">
        <v>1</v>
      </c>
      <c r="D329" s="62">
        <v>3</v>
      </c>
      <c r="E329" s="60">
        <v>0</v>
      </c>
      <c r="F329" s="59">
        <f t="shared" si="11"/>
        <v>0</v>
      </c>
    </row>
    <row r="330" spans="2:6" s="58" customFormat="1" ht="18" customHeight="1">
      <c r="B330" s="67" t="s">
        <v>224</v>
      </c>
      <c r="C330" s="62">
        <v>1</v>
      </c>
      <c r="D330" s="62">
        <v>3</v>
      </c>
      <c r="E330" s="60">
        <v>1</v>
      </c>
      <c r="F330" s="59">
        <f t="shared" si="11"/>
        <v>0.33333333333333331</v>
      </c>
    </row>
    <row r="331" spans="2:6" s="58" customFormat="1" ht="18" customHeight="1">
      <c r="B331" s="67" t="s">
        <v>223</v>
      </c>
      <c r="C331" s="62">
        <v>1</v>
      </c>
      <c r="D331" s="62">
        <v>3</v>
      </c>
      <c r="E331" s="60">
        <v>0</v>
      </c>
      <c r="F331" s="59">
        <f t="shared" si="11"/>
        <v>0</v>
      </c>
    </row>
    <row r="332" spans="2:6" s="58" customFormat="1" ht="18" customHeight="1">
      <c r="B332" s="67" t="s">
        <v>222</v>
      </c>
      <c r="C332" s="62">
        <v>1</v>
      </c>
      <c r="D332" s="62">
        <v>2</v>
      </c>
      <c r="E332" s="60">
        <v>1</v>
      </c>
      <c r="F332" s="59">
        <f t="shared" si="11"/>
        <v>0.5</v>
      </c>
    </row>
    <row r="333" spans="2:6" s="58" customFormat="1" ht="18" customHeight="1">
      <c r="B333" s="67" t="s">
        <v>221</v>
      </c>
      <c r="C333" s="62">
        <v>1</v>
      </c>
      <c r="D333" s="62">
        <v>4</v>
      </c>
      <c r="E333" s="60">
        <v>3</v>
      </c>
      <c r="F333" s="59">
        <f t="shared" si="11"/>
        <v>0.75</v>
      </c>
    </row>
    <row r="334" spans="2:6" s="58" customFormat="1" ht="18" customHeight="1">
      <c r="B334" s="67" t="s">
        <v>220</v>
      </c>
      <c r="C334" s="62">
        <v>1</v>
      </c>
      <c r="D334" s="62">
        <v>4</v>
      </c>
      <c r="E334" s="62">
        <v>1</v>
      </c>
      <c r="F334" s="59">
        <f t="shared" si="11"/>
        <v>0.25</v>
      </c>
    </row>
    <row r="335" spans="2:6" s="58" customFormat="1" ht="18" customHeight="1">
      <c r="B335" s="67" t="s">
        <v>219</v>
      </c>
      <c r="C335" s="62">
        <v>1</v>
      </c>
      <c r="D335" s="62">
        <v>3</v>
      </c>
      <c r="E335" s="60">
        <v>1</v>
      </c>
      <c r="F335" s="59">
        <f t="shared" si="11"/>
        <v>0.33333333333333331</v>
      </c>
    </row>
    <row r="336" spans="2:6" s="58" customFormat="1" ht="18" customHeight="1">
      <c r="B336" s="67" t="s">
        <v>218</v>
      </c>
      <c r="C336" s="62">
        <v>1</v>
      </c>
      <c r="D336" s="62">
        <v>14</v>
      </c>
      <c r="E336" s="60">
        <v>4</v>
      </c>
      <c r="F336" s="59">
        <f t="shared" si="11"/>
        <v>0.2857142857142857</v>
      </c>
    </row>
    <row r="337" spans="2:6" s="58" customFormat="1" ht="18" customHeight="1">
      <c r="B337" s="67" t="s">
        <v>217</v>
      </c>
      <c r="C337" s="62">
        <v>1</v>
      </c>
      <c r="D337" s="62">
        <v>41</v>
      </c>
      <c r="E337" s="60">
        <v>14</v>
      </c>
      <c r="F337" s="59">
        <f t="shared" si="11"/>
        <v>0.34146341463414637</v>
      </c>
    </row>
    <row r="338" spans="2:6" s="58" customFormat="1" ht="18" customHeight="1">
      <c r="B338" s="67" t="s">
        <v>216</v>
      </c>
      <c r="C338" s="62">
        <v>1</v>
      </c>
      <c r="D338" s="62">
        <v>1</v>
      </c>
      <c r="E338" s="60">
        <v>1</v>
      </c>
      <c r="F338" s="59">
        <f t="shared" si="11"/>
        <v>1</v>
      </c>
    </row>
    <row r="339" spans="2:6" s="58" customFormat="1" ht="18" customHeight="1">
      <c r="B339" s="67" t="s">
        <v>215</v>
      </c>
      <c r="C339" s="62">
        <v>1</v>
      </c>
      <c r="D339" s="62">
        <v>2</v>
      </c>
      <c r="E339" s="60">
        <v>2</v>
      </c>
      <c r="F339" s="59">
        <f t="shared" si="11"/>
        <v>1</v>
      </c>
    </row>
    <row r="340" spans="2:6" s="58" customFormat="1" ht="18" customHeight="1">
      <c r="B340" s="67" t="s">
        <v>214</v>
      </c>
      <c r="C340" s="62">
        <v>1</v>
      </c>
      <c r="D340" s="62">
        <v>1</v>
      </c>
      <c r="E340" s="60">
        <v>0</v>
      </c>
      <c r="F340" s="59">
        <f t="shared" si="11"/>
        <v>0</v>
      </c>
    </row>
    <row r="341" spans="2:6" s="58" customFormat="1" ht="18" customHeight="1">
      <c r="B341" s="67" t="s">
        <v>213</v>
      </c>
      <c r="C341" s="62">
        <v>1</v>
      </c>
      <c r="D341" s="62">
        <v>1</v>
      </c>
      <c r="E341" s="60">
        <v>1</v>
      </c>
      <c r="F341" s="59">
        <f t="shared" si="11"/>
        <v>1</v>
      </c>
    </row>
    <row r="342" spans="2:6" s="58" customFormat="1" ht="18" customHeight="1">
      <c r="B342" s="66" t="s">
        <v>212</v>
      </c>
      <c r="C342" s="62">
        <v>1</v>
      </c>
      <c r="D342" s="62">
        <v>6</v>
      </c>
      <c r="E342" s="60">
        <v>3</v>
      </c>
      <c r="F342" s="59">
        <f t="shared" si="11"/>
        <v>0.5</v>
      </c>
    </row>
    <row r="343" spans="2:6" s="58" customFormat="1" ht="18" customHeight="1">
      <c r="B343" s="66" t="s">
        <v>211</v>
      </c>
      <c r="C343" s="62">
        <v>1</v>
      </c>
      <c r="D343" s="62">
        <v>7</v>
      </c>
      <c r="E343" s="60">
        <v>4</v>
      </c>
      <c r="F343" s="59">
        <f t="shared" si="11"/>
        <v>0.5714285714285714</v>
      </c>
    </row>
    <row r="344" spans="2:6" s="58" customFormat="1" ht="18" customHeight="1">
      <c r="B344" s="67" t="s">
        <v>210</v>
      </c>
      <c r="C344" s="62">
        <v>1</v>
      </c>
      <c r="D344" s="62">
        <v>6</v>
      </c>
      <c r="E344" s="60">
        <v>4</v>
      </c>
      <c r="F344" s="59">
        <f t="shared" si="11"/>
        <v>0.66666666666666663</v>
      </c>
    </row>
    <row r="345" spans="2:6" s="58" customFormat="1" ht="18" customHeight="1">
      <c r="B345" s="67" t="s">
        <v>209</v>
      </c>
      <c r="C345" s="62">
        <v>1</v>
      </c>
      <c r="D345" s="62">
        <v>5</v>
      </c>
      <c r="E345" s="60">
        <v>1</v>
      </c>
      <c r="F345" s="59">
        <f t="shared" si="11"/>
        <v>0.2</v>
      </c>
    </row>
    <row r="346" spans="2:6" s="58" customFormat="1" ht="18" customHeight="1">
      <c r="B346" s="67" t="s">
        <v>208</v>
      </c>
      <c r="C346" s="62">
        <v>1</v>
      </c>
      <c r="D346" s="62">
        <v>1</v>
      </c>
      <c r="E346" s="60">
        <v>1</v>
      </c>
      <c r="F346" s="59">
        <f t="shared" si="11"/>
        <v>1</v>
      </c>
    </row>
    <row r="347" spans="2:6" s="58" customFormat="1" ht="18" customHeight="1">
      <c r="B347" s="67" t="s">
        <v>207</v>
      </c>
      <c r="C347" s="62">
        <v>1</v>
      </c>
      <c r="D347" s="62">
        <v>1</v>
      </c>
      <c r="E347" s="60">
        <v>1</v>
      </c>
      <c r="F347" s="59">
        <f t="shared" si="11"/>
        <v>1</v>
      </c>
    </row>
    <row r="348" spans="2:6" s="58" customFormat="1" ht="18" customHeight="1">
      <c r="B348" s="67" t="s">
        <v>206</v>
      </c>
      <c r="C348" s="62">
        <v>1</v>
      </c>
      <c r="D348" s="62">
        <v>8</v>
      </c>
      <c r="E348" s="62">
        <v>4</v>
      </c>
      <c r="F348" s="59">
        <f t="shared" si="11"/>
        <v>0.5</v>
      </c>
    </row>
    <row r="349" spans="2:6" s="58" customFormat="1" ht="18" customHeight="1">
      <c r="B349" s="67" t="s">
        <v>205</v>
      </c>
      <c r="C349" s="62">
        <v>1</v>
      </c>
      <c r="D349" s="62">
        <v>26</v>
      </c>
      <c r="E349" s="62">
        <v>11</v>
      </c>
      <c r="F349" s="59">
        <f t="shared" si="11"/>
        <v>0.42307692307692307</v>
      </c>
    </row>
    <row r="350" spans="2:6" s="58" customFormat="1" ht="18" customHeight="1">
      <c r="B350" s="67" t="s">
        <v>204</v>
      </c>
      <c r="C350" s="62">
        <v>1</v>
      </c>
      <c r="D350" s="62">
        <v>7</v>
      </c>
      <c r="E350" s="60">
        <v>2</v>
      </c>
      <c r="F350" s="59">
        <f t="shared" si="11"/>
        <v>0.2857142857142857</v>
      </c>
    </row>
    <row r="351" spans="2:6" s="58" customFormat="1" ht="18" customHeight="1">
      <c r="B351" s="66" t="s">
        <v>203</v>
      </c>
      <c r="C351" s="62">
        <v>1</v>
      </c>
      <c r="D351" s="62">
        <v>2</v>
      </c>
      <c r="E351" s="62">
        <v>2</v>
      </c>
      <c r="F351" s="59">
        <f t="shared" si="11"/>
        <v>1</v>
      </c>
    </row>
    <row r="352" spans="2:6" s="79" customFormat="1" ht="18" customHeight="1">
      <c r="B352" s="104"/>
      <c r="C352" s="103"/>
      <c r="D352" s="87"/>
      <c r="E352" s="87"/>
      <c r="F352" s="102"/>
    </row>
    <row r="353" spans="2:6" s="74" customFormat="1" ht="18" customHeight="1">
      <c r="B353" s="78" t="s">
        <v>22</v>
      </c>
      <c r="C353" s="77">
        <f>SUM(C354:C362)</f>
        <v>9</v>
      </c>
      <c r="D353" s="77">
        <f>SUM(D354:D362)</f>
        <v>48</v>
      </c>
      <c r="E353" s="77">
        <f>SUM(E354:E362)</f>
        <v>25</v>
      </c>
      <c r="F353" s="85">
        <f t="shared" ref="F353:F362" si="12">SUM(E353/D353)</f>
        <v>0.52083333333333337</v>
      </c>
    </row>
    <row r="354" spans="2:6" s="58" customFormat="1" ht="18" customHeight="1">
      <c r="B354" s="73" t="s">
        <v>202</v>
      </c>
      <c r="C354" s="62">
        <v>1</v>
      </c>
      <c r="D354" s="61">
        <v>1</v>
      </c>
      <c r="E354" s="60">
        <v>0</v>
      </c>
      <c r="F354" s="59">
        <f t="shared" si="12"/>
        <v>0</v>
      </c>
    </row>
    <row r="355" spans="2:6" s="58" customFormat="1" ht="18" customHeight="1">
      <c r="B355" s="73" t="s">
        <v>201</v>
      </c>
      <c r="C355" s="62">
        <v>1</v>
      </c>
      <c r="D355" s="61">
        <v>5</v>
      </c>
      <c r="E355" s="60">
        <v>2</v>
      </c>
      <c r="F355" s="59">
        <f t="shared" si="12"/>
        <v>0.4</v>
      </c>
    </row>
    <row r="356" spans="2:6" s="74" customFormat="1" ht="18" customHeight="1">
      <c r="B356" s="66" t="s">
        <v>200</v>
      </c>
      <c r="C356" s="62">
        <v>1</v>
      </c>
      <c r="D356" s="61">
        <v>10</v>
      </c>
      <c r="E356" s="60">
        <v>7</v>
      </c>
      <c r="F356" s="59">
        <f t="shared" si="12"/>
        <v>0.7</v>
      </c>
    </row>
    <row r="357" spans="2:6" s="89" customFormat="1" ht="18" customHeight="1">
      <c r="B357" s="101" t="s">
        <v>199</v>
      </c>
      <c r="C357" s="93">
        <v>1</v>
      </c>
      <c r="D357" s="93">
        <v>9</v>
      </c>
      <c r="E357" s="100">
        <v>6</v>
      </c>
      <c r="F357" s="90">
        <f t="shared" si="12"/>
        <v>0.66666666666666663</v>
      </c>
    </row>
    <row r="358" spans="2:6" s="58" customFormat="1" ht="25.5">
      <c r="B358" s="63" t="s">
        <v>198</v>
      </c>
      <c r="C358" s="62">
        <v>1</v>
      </c>
      <c r="D358" s="62">
        <v>5</v>
      </c>
      <c r="E358" s="62">
        <v>2</v>
      </c>
      <c r="F358" s="59">
        <f t="shared" si="12"/>
        <v>0.4</v>
      </c>
    </row>
    <row r="359" spans="2:6" s="58" customFormat="1" ht="18" customHeight="1">
      <c r="B359" s="73" t="s">
        <v>197</v>
      </c>
      <c r="C359" s="62">
        <v>1</v>
      </c>
      <c r="D359" s="61">
        <v>4</v>
      </c>
      <c r="E359" s="75">
        <v>1</v>
      </c>
      <c r="F359" s="59">
        <f t="shared" si="12"/>
        <v>0.25</v>
      </c>
    </row>
    <row r="360" spans="2:6" s="58" customFormat="1" ht="18" customHeight="1">
      <c r="B360" s="73" t="s">
        <v>196</v>
      </c>
      <c r="C360" s="62">
        <v>1</v>
      </c>
      <c r="D360" s="61">
        <v>3</v>
      </c>
      <c r="E360" s="60">
        <v>0</v>
      </c>
      <c r="F360" s="59">
        <f t="shared" si="12"/>
        <v>0</v>
      </c>
    </row>
    <row r="361" spans="2:6" s="58" customFormat="1" ht="18" customHeight="1">
      <c r="B361" s="73" t="s">
        <v>195</v>
      </c>
      <c r="C361" s="62">
        <v>1</v>
      </c>
      <c r="D361" s="62">
        <v>10</v>
      </c>
      <c r="E361" s="62">
        <v>7</v>
      </c>
      <c r="F361" s="59">
        <f t="shared" si="12"/>
        <v>0.7</v>
      </c>
    </row>
    <row r="362" spans="2:6" s="58" customFormat="1" ht="18" customHeight="1">
      <c r="B362" s="73" t="s">
        <v>194</v>
      </c>
      <c r="C362" s="62">
        <v>1</v>
      </c>
      <c r="D362" s="61">
        <v>1</v>
      </c>
      <c r="E362" s="60">
        <v>0</v>
      </c>
      <c r="F362" s="59">
        <f t="shared" si="12"/>
        <v>0</v>
      </c>
    </row>
    <row r="363" spans="2:6" s="79" customFormat="1" ht="18" customHeight="1">
      <c r="B363" s="99"/>
      <c r="C363" s="97"/>
      <c r="D363" s="97"/>
      <c r="E363" s="95"/>
      <c r="F363" s="86"/>
    </row>
    <row r="364" spans="2:6" s="74" customFormat="1" ht="18" customHeight="1">
      <c r="B364" s="78" t="s">
        <v>23</v>
      </c>
      <c r="C364" s="77">
        <f>SUM(C365:C372)</f>
        <v>8</v>
      </c>
      <c r="D364" s="77">
        <f>SUM(D365:D372)</f>
        <v>45</v>
      </c>
      <c r="E364" s="77">
        <f>SUM(E365:E372)</f>
        <v>12</v>
      </c>
      <c r="F364" s="85">
        <f t="shared" ref="F364:F372" si="13">SUM(E364/D364)</f>
        <v>0.26666666666666666</v>
      </c>
    </row>
    <row r="365" spans="2:6" s="89" customFormat="1" ht="18" customHeight="1">
      <c r="B365" s="98" t="s">
        <v>193</v>
      </c>
      <c r="C365" s="93">
        <v>1</v>
      </c>
      <c r="D365" s="93">
        <v>5</v>
      </c>
      <c r="E365" s="93">
        <v>2</v>
      </c>
      <c r="F365" s="90">
        <f t="shared" si="13"/>
        <v>0.4</v>
      </c>
    </row>
    <row r="366" spans="2:6" s="58" customFormat="1" ht="18" customHeight="1">
      <c r="B366" s="66" t="s">
        <v>192</v>
      </c>
      <c r="C366" s="62">
        <v>1</v>
      </c>
      <c r="D366" s="61">
        <v>4</v>
      </c>
      <c r="E366" s="62">
        <v>1</v>
      </c>
      <c r="F366" s="59">
        <f t="shared" si="13"/>
        <v>0.25</v>
      </c>
    </row>
    <row r="367" spans="2:6" s="58" customFormat="1" ht="18" customHeight="1">
      <c r="B367" s="67" t="s">
        <v>191</v>
      </c>
      <c r="C367" s="62">
        <v>1</v>
      </c>
      <c r="D367" s="61">
        <v>2</v>
      </c>
      <c r="E367" s="60">
        <v>0</v>
      </c>
      <c r="F367" s="59">
        <f t="shared" si="13"/>
        <v>0</v>
      </c>
    </row>
    <row r="368" spans="2:6" s="58" customFormat="1" ht="18" customHeight="1">
      <c r="B368" s="67" t="s">
        <v>190</v>
      </c>
      <c r="C368" s="62">
        <v>1</v>
      </c>
      <c r="D368" s="61">
        <v>1</v>
      </c>
      <c r="E368" s="60">
        <v>0</v>
      </c>
      <c r="F368" s="59">
        <f t="shared" si="13"/>
        <v>0</v>
      </c>
    </row>
    <row r="369" spans="2:6" s="58" customFormat="1" ht="18" customHeight="1">
      <c r="B369" s="67" t="s">
        <v>189</v>
      </c>
      <c r="C369" s="62">
        <v>1</v>
      </c>
      <c r="D369" s="61">
        <v>5</v>
      </c>
      <c r="E369" s="62">
        <v>3</v>
      </c>
      <c r="F369" s="59">
        <f t="shared" si="13"/>
        <v>0.6</v>
      </c>
    </row>
    <row r="370" spans="2:6" s="58" customFormat="1" ht="18" customHeight="1">
      <c r="B370" s="67" t="s">
        <v>188</v>
      </c>
      <c r="C370" s="62">
        <v>1</v>
      </c>
      <c r="D370" s="61">
        <v>8</v>
      </c>
      <c r="E370" s="62">
        <v>3</v>
      </c>
      <c r="F370" s="59">
        <f t="shared" si="13"/>
        <v>0.375</v>
      </c>
    </row>
    <row r="371" spans="2:6" s="58" customFormat="1" ht="18" customHeight="1">
      <c r="B371" s="67" t="s">
        <v>187</v>
      </c>
      <c r="C371" s="62">
        <v>1</v>
      </c>
      <c r="D371" s="61">
        <v>15</v>
      </c>
      <c r="E371" s="62">
        <v>1</v>
      </c>
      <c r="F371" s="59">
        <f t="shared" si="13"/>
        <v>6.6666666666666666E-2</v>
      </c>
    </row>
    <row r="372" spans="2:6" s="58" customFormat="1" ht="18" customHeight="1">
      <c r="B372" s="67" t="s">
        <v>186</v>
      </c>
      <c r="C372" s="62">
        <v>1</v>
      </c>
      <c r="D372" s="61">
        <v>5</v>
      </c>
      <c r="E372" s="75">
        <v>2</v>
      </c>
      <c r="F372" s="59">
        <f t="shared" si="13"/>
        <v>0.4</v>
      </c>
    </row>
    <row r="373" spans="2:6" s="79" customFormat="1" ht="18" customHeight="1">
      <c r="B373" s="88"/>
      <c r="C373" s="87"/>
      <c r="D373" s="97"/>
      <c r="E373" s="96"/>
      <c r="F373" s="86"/>
    </row>
    <row r="374" spans="2:6" s="74" customFormat="1" ht="18" customHeight="1">
      <c r="B374" s="78" t="s">
        <v>24</v>
      </c>
      <c r="C374" s="77">
        <f>SUM(C375:C379)</f>
        <v>5</v>
      </c>
      <c r="D374" s="77">
        <f>SUM(D375:D379)</f>
        <v>28</v>
      </c>
      <c r="E374" s="77">
        <f>SUM(E375:E379)</f>
        <v>11</v>
      </c>
      <c r="F374" s="85">
        <f t="shared" ref="F374:F379" si="14">SUM(E374/D374)</f>
        <v>0.39285714285714285</v>
      </c>
    </row>
    <row r="375" spans="2:6" s="58" customFormat="1" ht="25.5">
      <c r="B375" s="66" t="s">
        <v>185</v>
      </c>
      <c r="C375" s="62">
        <v>1</v>
      </c>
      <c r="D375" s="62">
        <v>12</v>
      </c>
      <c r="E375" s="62">
        <v>4</v>
      </c>
      <c r="F375" s="59">
        <f t="shared" si="14"/>
        <v>0.33333333333333331</v>
      </c>
    </row>
    <row r="376" spans="2:6" s="58" customFormat="1" ht="18" customHeight="1">
      <c r="B376" s="67" t="s">
        <v>184</v>
      </c>
      <c r="C376" s="62">
        <v>1</v>
      </c>
      <c r="D376" s="62">
        <v>5</v>
      </c>
      <c r="E376" s="62">
        <v>2</v>
      </c>
      <c r="F376" s="59">
        <f t="shared" si="14"/>
        <v>0.4</v>
      </c>
    </row>
    <row r="377" spans="2:6" s="58" customFormat="1" ht="18" customHeight="1">
      <c r="B377" s="67" t="s">
        <v>183</v>
      </c>
      <c r="C377" s="62">
        <v>1</v>
      </c>
      <c r="D377" s="62">
        <v>4</v>
      </c>
      <c r="E377" s="62">
        <v>3</v>
      </c>
      <c r="F377" s="59">
        <f t="shared" si="14"/>
        <v>0.75</v>
      </c>
    </row>
    <row r="378" spans="2:6" s="58" customFormat="1" ht="18" customHeight="1">
      <c r="B378" s="67" t="s">
        <v>182</v>
      </c>
      <c r="C378" s="62">
        <v>1</v>
      </c>
      <c r="D378" s="62">
        <v>6</v>
      </c>
      <c r="E378" s="62">
        <v>2</v>
      </c>
      <c r="F378" s="59">
        <f t="shared" si="14"/>
        <v>0.33333333333333331</v>
      </c>
    </row>
    <row r="379" spans="2:6" s="58" customFormat="1" ht="18" customHeight="1">
      <c r="B379" s="66" t="s">
        <v>181</v>
      </c>
      <c r="C379" s="62">
        <v>1</v>
      </c>
      <c r="D379" s="62">
        <v>1</v>
      </c>
      <c r="E379" s="62">
        <v>0</v>
      </c>
      <c r="F379" s="59">
        <f t="shared" si="14"/>
        <v>0</v>
      </c>
    </row>
    <row r="380" spans="2:6" s="79" customFormat="1" ht="18" customHeight="1">
      <c r="B380" s="88"/>
      <c r="C380" s="87"/>
      <c r="D380" s="87"/>
      <c r="E380" s="95"/>
      <c r="F380" s="86"/>
    </row>
    <row r="381" spans="2:6" s="74" customFormat="1" ht="18" customHeight="1">
      <c r="B381" s="78" t="s">
        <v>25</v>
      </c>
      <c r="C381" s="77">
        <f>SUM(C382)</f>
        <v>1</v>
      </c>
      <c r="D381" s="77">
        <f>SUM(D382)</f>
        <v>1</v>
      </c>
      <c r="E381" s="77">
        <f>SUM(E382)</f>
        <v>0</v>
      </c>
      <c r="F381" s="85">
        <f>SUM(E381/D381)</f>
        <v>0</v>
      </c>
    </row>
    <row r="382" spans="2:6" s="74" customFormat="1" ht="18" customHeight="1">
      <c r="B382" s="66" t="s">
        <v>180</v>
      </c>
      <c r="C382" s="62">
        <v>1</v>
      </c>
      <c r="D382" s="61">
        <v>1</v>
      </c>
      <c r="E382" s="60">
        <v>0</v>
      </c>
      <c r="F382" s="59">
        <f>SUM(E382/D382)</f>
        <v>0</v>
      </c>
    </row>
    <row r="383" spans="2:6" s="79" customFormat="1" ht="18" customHeight="1">
      <c r="B383" s="88"/>
      <c r="C383" s="87"/>
      <c r="D383" s="87"/>
      <c r="E383" s="95"/>
      <c r="F383" s="86"/>
    </row>
    <row r="384" spans="2:6" s="79" customFormat="1" ht="18" customHeight="1">
      <c r="B384" s="78" t="s">
        <v>26</v>
      </c>
      <c r="C384" s="77">
        <f>SUM(C385:C394)</f>
        <v>10</v>
      </c>
      <c r="D384" s="77">
        <f>SUM(D385:D394)</f>
        <v>29</v>
      </c>
      <c r="E384" s="77">
        <f>SUM(E385:E394)</f>
        <v>18</v>
      </c>
      <c r="F384" s="85">
        <f t="shared" ref="F384:F394" si="15">SUM(E384/D384)</f>
        <v>0.62068965517241381</v>
      </c>
    </row>
    <row r="385" spans="2:6" s="58" customFormat="1" ht="18" customHeight="1">
      <c r="B385" s="73" t="s">
        <v>179</v>
      </c>
      <c r="C385" s="62">
        <v>1</v>
      </c>
      <c r="D385" s="62">
        <v>3</v>
      </c>
      <c r="E385" s="62">
        <v>2</v>
      </c>
      <c r="F385" s="59">
        <f t="shared" si="15"/>
        <v>0.66666666666666663</v>
      </c>
    </row>
    <row r="386" spans="2:6" s="58" customFormat="1" ht="18" customHeight="1">
      <c r="B386" s="73" t="s">
        <v>178</v>
      </c>
      <c r="C386" s="62">
        <v>1</v>
      </c>
      <c r="D386" s="75">
        <v>2</v>
      </c>
      <c r="E386" s="75">
        <v>1</v>
      </c>
      <c r="F386" s="59">
        <f t="shared" si="15"/>
        <v>0.5</v>
      </c>
    </row>
    <row r="387" spans="2:6" s="58" customFormat="1" ht="18" customHeight="1">
      <c r="B387" s="73" t="s">
        <v>177</v>
      </c>
      <c r="C387" s="62">
        <v>1</v>
      </c>
      <c r="D387" s="61">
        <v>3</v>
      </c>
      <c r="E387" s="60">
        <v>2</v>
      </c>
      <c r="F387" s="59">
        <f t="shared" si="15"/>
        <v>0.66666666666666663</v>
      </c>
    </row>
    <row r="388" spans="2:6" s="58" customFormat="1" ht="18" customHeight="1">
      <c r="B388" s="73" t="s">
        <v>176</v>
      </c>
      <c r="C388" s="62">
        <v>1</v>
      </c>
      <c r="D388" s="61">
        <v>3</v>
      </c>
      <c r="E388" s="75">
        <v>2</v>
      </c>
      <c r="F388" s="59">
        <f t="shared" si="15"/>
        <v>0.66666666666666663</v>
      </c>
    </row>
    <row r="389" spans="2:6" s="58" customFormat="1" ht="25.5">
      <c r="B389" s="63" t="s">
        <v>175</v>
      </c>
      <c r="C389" s="62">
        <v>1</v>
      </c>
      <c r="D389" s="61">
        <v>3</v>
      </c>
      <c r="E389" s="60">
        <v>2</v>
      </c>
      <c r="F389" s="59">
        <f t="shared" si="15"/>
        <v>0.66666666666666663</v>
      </c>
    </row>
    <row r="390" spans="2:6" s="58" customFormat="1" ht="18" customHeight="1">
      <c r="B390" s="73" t="s">
        <v>174</v>
      </c>
      <c r="C390" s="62">
        <v>1</v>
      </c>
      <c r="D390" s="61">
        <v>3</v>
      </c>
      <c r="E390" s="60">
        <v>1</v>
      </c>
      <c r="F390" s="59">
        <f t="shared" si="15"/>
        <v>0.33333333333333331</v>
      </c>
    </row>
    <row r="391" spans="2:6" s="58" customFormat="1" ht="18" customHeight="1">
      <c r="B391" s="73" t="s">
        <v>173</v>
      </c>
      <c r="C391" s="62">
        <v>1</v>
      </c>
      <c r="D391" s="61">
        <v>3</v>
      </c>
      <c r="E391" s="60">
        <v>2</v>
      </c>
      <c r="F391" s="59">
        <f t="shared" si="15"/>
        <v>0.66666666666666663</v>
      </c>
    </row>
    <row r="392" spans="2:6" s="58" customFormat="1" ht="18" customHeight="1">
      <c r="B392" s="73" t="s">
        <v>172</v>
      </c>
      <c r="C392" s="62">
        <v>1</v>
      </c>
      <c r="D392" s="61">
        <v>3</v>
      </c>
      <c r="E392" s="60">
        <v>2</v>
      </c>
      <c r="F392" s="59">
        <f t="shared" si="15"/>
        <v>0.66666666666666663</v>
      </c>
    </row>
    <row r="393" spans="2:6" s="58" customFormat="1" ht="18" customHeight="1">
      <c r="B393" s="63" t="s">
        <v>171</v>
      </c>
      <c r="C393" s="62">
        <v>1</v>
      </c>
      <c r="D393" s="61">
        <v>3</v>
      </c>
      <c r="E393" s="60">
        <v>2</v>
      </c>
      <c r="F393" s="59">
        <f t="shared" si="15"/>
        <v>0.66666666666666663</v>
      </c>
    </row>
    <row r="394" spans="2:6" s="58" customFormat="1" ht="18" customHeight="1">
      <c r="B394" s="73" t="s">
        <v>170</v>
      </c>
      <c r="C394" s="62">
        <v>1</v>
      </c>
      <c r="D394" s="61">
        <v>3</v>
      </c>
      <c r="E394" s="60">
        <v>2</v>
      </c>
      <c r="F394" s="59">
        <f t="shared" si="15"/>
        <v>0.66666666666666663</v>
      </c>
    </row>
    <row r="395" spans="2:6" s="79" customFormat="1" ht="18" customHeight="1">
      <c r="B395" s="88"/>
      <c r="C395" s="87"/>
      <c r="D395" s="87"/>
      <c r="E395" s="95"/>
      <c r="F395" s="86"/>
    </row>
    <row r="396" spans="2:6" s="74" customFormat="1" ht="18" customHeight="1">
      <c r="B396" s="78" t="s">
        <v>27</v>
      </c>
      <c r="C396" s="77">
        <f>SUM(C397)</f>
        <v>1</v>
      </c>
      <c r="D396" s="77">
        <f>SUM(D397)</f>
        <v>1</v>
      </c>
      <c r="E396" s="77">
        <f>SUM(E397)</f>
        <v>0</v>
      </c>
      <c r="F396" s="85">
        <f>SUM(E396/D396)</f>
        <v>0</v>
      </c>
    </row>
    <row r="397" spans="2:6" s="58" customFormat="1" ht="18" customHeight="1">
      <c r="B397" s="66" t="s">
        <v>169</v>
      </c>
      <c r="C397" s="62">
        <v>1</v>
      </c>
      <c r="D397" s="62">
        <v>1</v>
      </c>
      <c r="E397" s="60">
        <v>0</v>
      </c>
      <c r="F397" s="59">
        <f>SUM(E397/D397)</f>
        <v>0</v>
      </c>
    </row>
    <row r="398" spans="2:6" s="79" customFormat="1" ht="18" customHeight="1">
      <c r="B398" s="88"/>
      <c r="C398" s="87"/>
      <c r="D398" s="87"/>
      <c r="E398" s="87"/>
      <c r="F398" s="86"/>
    </row>
    <row r="399" spans="2:6" s="74" customFormat="1" ht="18" customHeight="1">
      <c r="B399" s="78" t="s">
        <v>28</v>
      </c>
      <c r="C399" s="77">
        <f>SUM(C400:C408)</f>
        <v>9</v>
      </c>
      <c r="D399" s="77">
        <f>SUM(D400:D408)</f>
        <v>43</v>
      </c>
      <c r="E399" s="77">
        <f>SUM(E400:E408)</f>
        <v>18</v>
      </c>
      <c r="F399" s="85">
        <f t="shared" ref="F399:F408" si="16">SUM(E399/D399)</f>
        <v>0.41860465116279072</v>
      </c>
    </row>
    <row r="400" spans="2:6" s="58" customFormat="1" ht="25.5">
      <c r="B400" s="66" t="s">
        <v>168</v>
      </c>
      <c r="C400" s="62">
        <v>1</v>
      </c>
      <c r="D400" s="62">
        <v>5</v>
      </c>
      <c r="E400" s="62">
        <v>1</v>
      </c>
      <c r="F400" s="59">
        <f t="shared" si="16"/>
        <v>0.2</v>
      </c>
    </row>
    <row r="401" spans="2:6" s="58" customFormat="1" ht="18" customHeight="1">
      <c r="B401" s="73" t="s">
        <v>167</v>
      </c>
      <c r="C401" s="62">
        <v>1</v>
      </c>
      <c r="D401" s="61">
        <v>3</v>
      </c>
      <c r="E401" s="60">
        <v>2</v>
      </c>
      <c r="F401" s="59">
        <f t="shared" si="16"/>
        <v>0.66666666666666663</v>
      </c>
    </row>
    <row r="402" spans="2:6" s="58" customFormat="1" ht="18" customHeight="1">
      <c r="B402" s="73" t="s">
        <v>166</v>
      </c>
      <c r="C402" s="62">
        <v>1</v>
      </c>
      <c r="D402" s="61">
        <v>1</v>
      </c>
      <c r="E402" s="60">
        <v>0</v>
      </c>
      <c r="F402" s="59">
        <f t="shared" si="16"/>
        <v>0</v>
      </c>
    </row>
    <row r="403" spans="2:6" s="89" customFormat="1" ht="18" customHeight="1">
      <c r="B403" s="94" t="s">
        <v>165</v>
      </c>
      <c r="C403" s="93">
        <v>1</v>
      </c>
      <c r="D403" s="92">
        <v>3</v>
      </c>
      <c r="E403" s="91">
        <v>0</v>
      </c>
      <c r="F403" s="90">
        <f t="shared" si="16"/>
        <v>0</v>
      </c>
    </row>
    <row r="404" spans="2:6" s="58" customFormat="1" ht="18" customHeight="1">
      <c r="B404" s="66" t="s">
        <v>164</v>
      </c>
      <c r="C404" s="62">
        <v>1</v>
      </c>
      <c r="D404" s="61">
        <v>2</v>
      </c>
      <c r="E404" s="75">
        <v>1</v>
      </c>
      <c r="F404" s="59">
        <f t="shared" si="16"/>
        <v>0.5</v>
      </c>
    </row>
    <row r="405" spans="2:6" s="58" customFormat="1" ht="18" customHeight="1">
      <c r="B405" s="73" t="s">
        <v>163</v>
      </c>
      <c r="C405" s="62">
        <v>1</v>
      </c>
      <c r="D405" s="61">
        <v>5</v>
      </c>
      <c r="E405" s="75">
        <v>3</v>
      </c>
      <c r="F405" s="59">
        <f t="shared" si="16"/>
        <v>0.6</v>
      </c>
    </row>
    <row r="406" spans="2:6" s="58" customFormat="1" ht="18" customHeight="1">
      <c r="B406" s="73" t="s">
        <v>162</v>
      </c>
      <c r="C406" s="62">
        <v>1</v>
      </c>
      <c r="D406" s="61">
        <v>5</v>
      </c>
      <c r="E406" s="75">
        <v>2</v>
      </c>
      <c r="F406" s="59">
        <f t="shared" si="16"/>
        <v>0.4</v>
      </c>
    </row>
    <row r="407" spans="2:6" s="58" customFormat="1" ht="18" customHeight="1">
      <c r="B407" s="73" t="s">
        <v>161</v>
      </c>
      <c r="C407" s="62">
        <v>1</v>
      </c>
      <c r="D407" s="62">
        <v>18</v>
      </c>
      <c r="E407" s="62">
        <v>8</v>
      </c>
      <c r="F407" s="59">
        <f t="shared" si="16"/>
        <v>0.44444444444444442</v>
      </c>
    </row>
    <row r="408" spans="2:6" s="74" customFormat="1" ht="18" customHeight="1">
      <c r="B408" s="67" t="s">
        <v>160</v>
      </c>
      <c r="C408" s="62">
        <v>1</v>
      </c>
      <c r="D408" s="62">
        <v>1</v>
      </c>
      <c r="E408" s="62">
        <v>1</v>
      </c>
      <c r="F408" s="59">
        <f t="shared" si="16"/>
        <v>1</v>
      </c>
    </row>
    <row r="409" spans="2:6" s="79" customFormat="1" ht="18" customHeight="1">
      <c r="B409" s="88"/>
      <c r="C409" s="87"/>
      <c r="D409" s="87"/>
      <c r="E409" s="87"/>
      <c r="F409" s="86"/>
    </row>
    <row r="410" spans="2:6" s="74" customFormat="1" ht="18" customHeight="1">
      <c r="B410" s="78" t="s">
        <v>29</v>
      </c>
      <c r="C410" s="77">
        <f>SUM(C411:C436)</f>
        <v>26</v>
      </c>
      <c r="D410" s="77">
        <f>SUM(D411:D436)</f>
        <v>100</v>
      </c>
      <c r="E410" s="77">
        <f>SUM(E411:E436)</f>
        <v>41</v>
      </c>
      <c r="F410" s="85">
        <f t="shared" ref="F410:F436" si="17">SUM(E410/D410)</f>
        <v>0.41</v>
      </c>
    </row>
    <row r="411" spans="2:6" s="58" customFormat="1" ht="18" customHeight="1">
      <c r="B411" s="67" t="s">
        <v>159</v>
      </c>
      <c r="C411" s="62">
        <v>1</v>
      </c>
      <c r="D411" s="62">
        <v>4</v>
      </c>
      <c r="E411" s="84">
        <v>3</v>
      </c>
      <c r="F411" s="59">
        <f t="shared" si="17"/>
        <v>0.75</v>
      </c>
    </row>
    <row r="412" spans="2:6" s="58" customFormat="1" ht="18" customHeight="1">
      <c r="B412" s="67" t="s">
        <v>158</v>
      </c>
      <c r="C412" s="62">
        <v>1</v>
      </c>
      <c r="D412" s="62">
        <v>4</v>
      </c>
      <c r="E412" s="84">
        <v>3</v>
      </c>
      <c r="F412" s="59">
        <f t="shared" si="17"/>
        <v>0.75</v>
      </c>
    </row>
    <row r="413" spans="2:6" s="58" customFormat="1" ht="18" customHeight="1">
      <c r="B413" s="67" t="s">
        <v>157</v>
      </c>
      <c r="C413" s="62">
        <v>1</v>
      </c>
      <c r="D413" s="62">
        <v>4</v>
      </c>
      <c r="E413" s="84">
        <v>2</v>
      </c>
      <c r="F413" s="59">
        <f t="shared" si="17"/>
        <v>0.5</v>
      </c>
    </row>
    <row r="414" spans="2:6" s="58" customFormat="1" ht="18" customHeight="1">
      <c r="B414" s="67" t="s">
        <v>156</v>
      </c>
      <c r="C414" s="62">
        <v>1</v>
      </c>
      <c r="D414" s="62">
        <v>4</v>
      </c>
      <c r="E414" s="84">
        <v>1</v>
      </c>
      <c r="F414" s="59">
        <f t="shared" si="17"/>
        <v>0.25</v>
      </c>
    </row>
    <row r="415" spans="2:6" s="58" customFormat="1" ht="18" customHeight="1">
      <c r="B415" s="67" t="s">
        <v>155</v>
      </c>
      <c r="C415" s="62">
        <v>1</v>
      </c>
      <c r="D415" s="62">
        <v>4</v>
      </c>
      <c r="E415" s="84">
        <v>1</v>
      </c>
      <c r="F415" s="59">
        <f t="shared" si="17"/>
        <v>0.25</v>
      </c>
    </row>
    <row r="416" spans="2:6" s="58" customFormat="1" ht="18" customHeight="1">
      <c r="B416" s="67" t="s">
        <v>154</v>
      </c>
      <c r="C416" s="62">
        <v>1</v>
      </c>
      <c r="D416" s="62">
        <v>4</v>
      </c>
      <c r="E416" s="84">
        <v>1</v>
      </c>
      <c r="F416" s="59">
        <f t="shared" si="17"/>
        <v>0.25</v>
      </c>
    </row>
    <row r="417" spans="2:6" s="58" customFormat="1" ht="18" customHeight="1">
      <c r="B417" s="67" t="s">
        <v>153</v>
      </c>
      <c r="C417" s="62">
        <v>1</v>
      </c>
      <c r="D417" s="62">
        <v>4</v>
      </c>
      <c r="E417" s="62">
        <v>1</v>
      </c>
      <c r="F417" s="59">
        <f t="shared" si="17"/>
        <v>0.25</v>
      </c>
    </row>
    <row r="418" spans="2:6" s="58" customFormat="1" ht="18" customHeight="1">
      <c r="B418" s="67" t="s">
        <v>152</v>
      </c>
      <c r="C418" s="62">
        <v>1</v>
      </c>
      <c r="D418" s="62">
        <v>4</v>
      </c>
      <c r="E418" s="62">
        <v>1</v>
      </c>
      <c r="F418" s="59">
        <f t="shared" si="17"/>
        <v>0.25</v>
      </c>
    </row>
    <row r="419" spans="2:6" s="58" customFormat="1" ht="18" customHeight="1">
      <c r="B419" s="67" t="s">
        <v>151</v>
      </c>
      <c r="C419" s="62">
        <v>1</v>
      </c>
      <c r="D419" s="62">
        <v>4</v>
      </c>
      <c r="E419" s="62">
        <v>2</v>
      </c>
      <c r="F419" s="59">
        <f t="shared" si="17"/>
        <v>0.5</v>
      </c>
    </row>
    <row r="420" spans="2:6" s="58" customFormat="1" ht="18" customHeight="1">
      <c r="B420" s="67" t="s">
        <v>150</v>
      </c>
      <c r="C420" s="62">
        <v>1</v>
      </c>
      <c r="D420" s="62">
        <v>4</v>
      </c>
      <c r="E420" s="84">
        <v>1</v>
      </c>
      <c r="F420" s="59">
        <f t="shared" si="17"/>
        <v>0.25</v>
      </c>
    </row>
    <row r="421" spans="2:6" s="58" customFormat="1" ht="18" customHeight="1">
      <c r="B421" s="67" t="s">
        <v>149</v>
      </c>
      <c r="C421" s="62">
        <v>1</v>
      </c>
      <c r="D421" s="62">
        <v>4</v>
      </c>
      <c r="E421" s="84">
        <v>1</v>
      </c>
      <c r="F421" s="59">
        <f t="shared" si="17"/>
        <v>0.25</v>
      </c>
    </row>
    <row r="422" spans="2:6" s="58" customFormat="1" ht="18" customHeight="1">
      <c r="B422" s="67" t="s">
        <v>148</v>
      </c>
      <c r="C422" s="62">
        <v>1</v>
      </c>
      <c r="D422" s="62">
        <v>2</v>
      </c>
      <c r="E422" s="62">
        <v>0</v>
      </c>
      <c r="F422" s="59">
        <f t="shared" si="17"/>
        <v>0</v>
      </c>
    </row>
    <row r="423" spans="2:6" s="58" customFormat="1" ht="18" customHeight="1">
      <c r="B423" s="67" t="s">
        <v>147</v>
      </c>
      <c r="C423" s="62">
        <v>1</v>
      </c>
      <c r="D423" s="62">
        <v>3</v>
      </c>
      <c r="E423" s="62">
        <v>2</v>
      </c>
      <c r="F423" s="59">
        <f t="shared" si="17"/>
        <v>0.66666666666666663</v>
      </c>
    </row>
    <row r="424" spans="2:6" s="58" customFormat="1" ht="18" customHeight="1">
      <c r="B424" s="67" t="s">
        <v>146</v>
      </c>
      <c r="C424" s="62">
        <v>1</v>
      </c>
      <c r="D424" s="62">
        <v>4</v>
      </c>
      <c r="E424" s="62">
        <v>2</v>
      </c>
      <c r="F424" s="59">
        <f t="shared" si="17"/>
        <v>0.5</v>
      </c>
    </row>
    <row r="425" spans="2:6" s="58" customFormat="1" ht="18" customHeight="1">
      <c r="B425" s="67" t="s">
        <v>145</v>
      </c>
      <c r="C425" s="62">
        <v>1</v>
      </c>
      <c r="D425" s="62">
        <v>4</v>
      </c>
      <c r="E425" s="62">
        <v>2</v>
      </c>
      <c r="F425" s="59">
        <f t="shared" si="17"/>
        <v>0.5</v>
      </c>
    </row>
    <row r="426" spans="2:6" s="58" customFormat="1" ht="18" customHeight="1">
      <c r="B426" s="66" t="s">
        <v>144</v>
      </c>
      <c r="C426" s="62">
        <v>1</v>
      </c>
      <c r="D426" s="62">
        <v>4</v>
      </c>
      <c r="E426" s="62">
        <v>3</v>
      </c>
      <c r="F426" s="59">
        <f t="shared" si="17"/>
        <v>0.75</v>
      </c>
    </row>
    <row r="427" spans="2:6" s="58" customFormat="1" ht="18" customHeight="1">
      <c r="B427" s="67" t="s">
        <v>143</v>
      </c>
      <c r="C427" s="62">
        <v>1</v>
      </c>
      <c r="D427" s="62">
        <v>4</v>
      </c>
      <c r="E427" s="84">
        <v>3</v>
      </c>
      <c r="F427" s="59">
        <f t="shared" si="17"/>
        <v>0.75</v>
      </c>
    </row>
    <row r="428" spans="2:6" s="58" customFormat="1" ht="18" customHeight="1">
      <c r="B428" s="67" t="s">
        <v>142</v>
      </c>
      <c r="C428" s="62">
        <v>1</v>
      </c>
      <c r="D428" s="62">
        <v>4</v>
      </c>
      <c r="E428" s="84">
        <v>2</v>
      </c>
      <c r="F428" s="59">
        <f t="shared" si="17"/>
        <v>0.5</v>
      </c>
    </row>
    <row r="429" spans="2:6" s="58" customFormat="1" ht="18" customHeight="1">
      <c r="B429" s="67" t="s">
        <v>141</v>
      </c>
      <c r="C429" s="62">
        <v>1</v>
      </c>
      <c r="D429" s="62">
        <v>4</v>
      </c>
      <c r="E429" s="83">
        <v>0</v>
      </c>
      <c r="F429" s="59">
        <f t="shared" si="17"/>
        <v>0</v>
      </c>
    </row>
    <row r="430" spans="2:6" s="58" customFormat="1" ht="18" customHeight="1">
      <c r="B430" s="67" t="s">
        <v>140</v>
      </c>
      <c r="C430" s="62">
        <v>1</v>
      </c>
      <c r="D430" s="61">
        <v>4</v>
      </c>
      <c r="E430" s="83">
        <v>3</v>
      </c>
      <c r="F430" s="59">
        <f t="shared" si="17"/>
        <v>0.75</v>
      </c>
    </row>
    <row r="431" spans="2:6" s="58" customFormat="1" ht="18" customHeight="1">
      <c r="B431" s="67" t="s">
        <v>139</v>
      </c>
      <c r="C431" s="62">
        <v>1</v>
      </c>
      <c r="D431" s="61">
        <v>4</v>
      </c>
      <c r="E431" s="83">
        <v>1</v>
      </c>
      <c r="F431" s="59">
        <f t="shared" si="17"/>
        <v>0.25</v>
      </c>
    </row>
    <row r="432" spans="2:6" s="58" customFormat="1" ht="18" customHeight="1">
      <c r="B432" s="67" t="s">
        <v>138</v>
      </c>
      <c r="C432" s="62">
        <v>1</v>
      </c>
      <c r="D432" s="61">
        <v>3</v>
      </c>
      <c r="E432" s="83">
        <v>1</v>
      </c>
      <c r="F432" s="59">
        <f t="shared" si="17"/>
        <v>0.33333333333333331</v>
      </c>
    </row>
    <row r="433" spans="2:6" s="58" customFormat="1" ht="18" customHeight="1">
      <c r="B433" s="67" t="s">
        <v>137</v>
      </c>
      <c r="C433" s="62">
        <v>1</v>
      </c>
      <c r="D433" s="61">
        <v>4</v>
      </c>
      <c r="E433" s="83">
        <v>2</v>
      </c>
      <c r="F433" s="59">
        <f t="shared" si="17"/>
        <v>0.5</v>
      </c>
    </row>
    <row r="434" spans="2:6" s="58" customFormat="1" ht="18" customHeight="1">
      <c r="B434" s="67" t="s">
        <v>136</v>
      </c>
      <c r="C434" s="62">
        <v>1</v>
      </c>
      <c r="D434" s="61">
        <v>4</v>
      </c>
      <c r="E434" s="83">
        <v>1</v>
      </c>
      <c r="F434" s="59">
        <f t="shared" si="17"/>
        <v>0.25</v>
      </c>
    </row>
    <row r="435" spans="2:6" s="58" customFormat="1" ht="25.5">
      <c r="B435" s="66" t="s">
        <v>135</v>
      </c>
      <c r="C435" s="62">
        <v>1</v>
      </c>
      <c r="D435" s="61">
        <v>4</v>
      </c>
      <c r="E435" s="83">
        <v>2</v>
      </c>
      <c r="F435" s="59">
        <f t="shared" si="17"/>
        <v>0.5</v>
      </c>
    </row>
    <row r="436" spans="2:6" s="58" customFormat="1" ht="18" customHeight="1">
      <c r="B436" s="67" t="s">
        <v>134</v>
      </c>
      <c r="C436" s="62">
        <v>1</v>
      </c>
      <c r="D436" s="61">
        <v>4</v>
      </c>
      <c r="E436" s="83">
        <v>0</v>
      </c>
      <c r="F436" s="59">
        <f t="shared" si="17"/>
        <v>0</v>
      </c>
    </row>
    <row r="437" spans="2:6" s="79" customFormat="1" ht="18" customHeight="1">
      <c r="B437" s="82"/>
      <c r="C437" s="81"/>
      <c r="D437" s="81"/>
      <c r="E437" s="81"/>
      <c r="F437" s="80"/>
    </row>
    <row r="438" spans="2:6" s="74" customFormat="1" ht="18" customHeight="1">
      <c r="B438" s="78" t="s">
        <v>30</v>
      </c>
      <c r="C438" s="77">
        <f>SUM(C439:C487)</f>
        <v>49</v>
      </c>
      <c r="D438" s="77">
        <f>SUM(D439:D487)</f>
        <v>284</v>
      </c>
      <c r="E438" s="77">
        <f>SUM(E439:E487)</f>
        <v>107</v>
      </c>
      <c r="F438" s="76">
        <f t="shared" ref="F438:F469" si="18">SUM(E438/D438)</f>
        <v>0.37676056338028169</v>
      </c>
    </row>
    <row r="439" spans="2:6" s="74" customFormat="1" ht="18" customHeight="1">
      <c r="B439" s="73" t="s">
        <v>133</v>
      </c>
      <c r="C439" s="62">
        <v>1</v>
      </c>
      <c r="D439" s="61">
        <v>8</v>
      </c>
      <c r="E439" s="75">
        <v>5</v>
      </c>
      <c r="F439" s="59">
        <f t="shared" si="18"/>
        <v>0.625</v>
      </c>
    </row>
    <row r="440" spans="2:6" s="58" customFormat="1" ht="18" customHeight="1">
      <c r="B440" s="65" t="s">
        <v>132</v>
      </c>
      <c r="C440" s="64">
        <v>1</v>
      </c>
      <c r="D440" s="64">
        <v>7</v>
      </c>
      <c r="E440" s="64">
        <v>3</v>
      </c>
      <c r="F440" s="59">
        <f t="shared" si="18"/>
        <v>0.42857142857142855</v>
      </c>
    </row>
    <row r="441" spans="2:6" s="58" customFormat="1" ht="18" customHeight="1">
      <c r="B441" s="67" t="s">
        <v>131</v>
      </c>
      <c r="C441" s="62">
        <v>1</v>
      </c>
      <c r="D441" s="61">
        <v>7</v>
      </c>
      <c r="E441" s="60">
        <v>2</v>
      </c>
      <c r="F441" s="59">
        <f t="shared" si="18"/>
        <v>0.2857142857142857</v>
      </c>
    </row>
    <row r="442" spans="2:6" s="58" customFormat="1" ht="18" customHeight="1">
      <c r="B442" s="67" t="s">
        <v>130</v>
      </c>
      <c r="C442" s="62">
        <v>1</v>
      </c>
      <c r="D442" s="61">
        <v>3</v>
      </c>
      <c r="E442" s="60">
        <v>2</v>
      </c>
      <c r="F442" s="59">
        <f t="shared" si="18"/>
        <v>0.66666666666666663</v>
      </c>
    </row>
    <row r="443" spans="2:6" s="58" customFormat="1" ht="18" customHeight="1">
      <c r="B443" s="63" t="s">
        <v>129</v>
      </c>
      <c r="C443" s="62">
        <v>1</v>
      </c>
      <c r="D443" s="61">
        <v>8</v>
      </c>
      <c r="E443" s="60">
        <v>3</v>
      </c>
      <c r="F443" s="59">
        <f t="shared" si="18"/>
        <v>0.375</v>
      </c>
    </row>
    <row r="444" spans="2:6" s="58" customFormat="1" ht="18" customHeight="1">
      <c r="B444" s="63" t="s">
        <v>128</v>
      </c>
      <c r="C444" s="62">
        <v>1</v>
      </c>
      <c r="D444" s="61">
        <v>2</v>
      </c>
      <c r="E444" s="60">
        <v>1</v>
      </c>
      <c r="F444" s="59">
        <f t="shared" si="18"/>
        <v>0.5</v>
      </c>
    </row>
    <row r="445" spans="2:6" s="58" customFormat="1" ht="18" customHeight="1">
      <c r="B445" s="66" t="s">
        <v>127</v>
      </c>
      <c r="C445" s="62">
        <v>1</v>
      </c>
      <c r="D445" s="62">
        <v>2</v>
      </c>
      <c r="E445" s="62">
        <v>0</v>
      </c>
      <c r="F445" s="59">
        <f t="shared" si="18"/>
        <v>0</v>
      </c>
    </row>
    <row r="446" spans="2:6" s="58" customFormat="1" ht="18" customHeight="1">
      <c r="B446" s="69" t="s">
        <v>126</v>
      </c>
      <c r="C446" s="64">
        <v>1</v>
      </c>
      <c r="D446" s="68">
        <v>3</v>
      </c>
      <c r="E446" s="64">
        <v>0</v>
      </c>
      <c r="F446" s="59">
        <f t="shared" si="18"/>
        <v>0</v>
      </c>
    </row>
    <row r="447" spans="2:6" s="58" customFormat="1" ht="18" customHeight="1">
      <c r="B447" s="63" t="s">
        <v>125</v>
      </c>
      <c r="C447" s="62">
        <v>1</v>
      </c>
      <c r="D447" s="61">
        <v>5</v>
      </c>
      <c r="E447" s="60">
        <v>2</v>
      </c>
      <c r="F447" s="59">
        <f t="shared" si="18"/>
        <v>0.4</v>
      </c>
    </row>
    <row r="448" spans="2:6" s="58" customFormat="1" ht="18" customHeight="1">
      <c r="B448" s="67" t="s">
        <v>124</v>
      </c>
      <c r="C448" s="62">
        <v>1</v>
      </c>
      <c r="D448" s="62">
        <v>7</v>
      </c>
      <c r="E448" s="60">
        <v>2</v>
      </c>
      <c r="F448" s="59">
        <f t="shared" si="18"/>
        <v>0.2857142857142857</v>
      </c>
    </row>
    <row r="449" spans="2:6" s="58" customFormat="1" ht="18" customHeight="1">
      <c r="B449" s="63" t="s">
        <v>123</v>
      </c>
      <c r="C449" s="62">
        <v>1</v>
      </c>
      <c r="D449" s="61">
        <v>2</v>
      </c>
      <c r="E449" s="60">
        <v>0</v>
      </c>
      <c r="F449" s="59">
        <f t="shared" si="18"/>
        <v>0</v>
      </c>
    </row>
    <row r="450" spans="2:6" s="58" customFormat="1" ht="18" customHeight="1">
      <c r="B450" s="66" t="s">
        <v>122</v>
      </c>
      <c r="C450" s="62">
        <v>1</v>
      </c>
      <c r="D450" s="61">
        <v>7</v>
      </c>
      <c r="E450" s="60">
        <v>2</v>
      </c>
      <c r="F450" s="59">
        <f t="shared" si="18"/>
        <v>0.2857142857142857</v>
      </c>
    </row>
    <row r="451" spans="2:6" s="58" customFormat="1" ht="18" customHeight="1">
      <c r="B451" s="66" t="s">
        <v>121</v>
      </c>
      <c r="C451" s="62">
        <v>1</v>
      </c>
      <c r="D451" s="62">
        <v>4</v>
      </c>
      <c r="E451" s="62">
        <v>2</v>
      </c>
      <c r="F451" s="59">
        <f t="shared" si="18"/>
        <v>0.5</v>
      </c>
    </row>
    <row r="452" spans="2:6" s="58" customFormat="1" ht="18" customHeight="1">
      <c r="B452" s="73" t="s">
        <v>120</v>
      </c>
      <c r="C452" s="62">
        <v>1</v>
      </c>
      <c r="D452" s="61">
        <v>2</v>
      </c>
      <c r="E452" s="60">
        <v>1</v>
      </c>
      <c r="F452" s="59">
        <f t="shared" si="18"/>
        <v>0.5</v>
      </c>
    </row>
    <row r="453" spans="2:6" s="58" customFormat="1" ht="18" customHeight="1">
      <c r="B453" s="69" t="s">
        <v>119</v>
      </c>
      <c r="C453" s="64">
        <v>1</v>
      </c>
      <c r="D453" s="70">
        <v>5</v>
      </c>
      <c r="E453" s="70">
        <v>2</v>
      </c>
      <c r="F453" s="59">
        <f t="shared" si="18"/>
        <v>0.4</v>
      </c>
    </row>
    <row r="454" spans="2:6" s="58" customFormat="1" ht="18" customHeight="1">
      <c r="B454" s="69" t="s">
        <v>118</v>
      </c>
      <c r="C454" s="64">
        <v>1</v>
      </c>
      <c r="D454" s="70">
        <v>6</v>
      </c>
      <c r="E454" s="70">
        <v>5</v>
      </c>
      <c r="F454" s="59">
        <f t="shared" si="18"/>
        <v>0.83333333333333337</v>
      </c>
    </row>
    <row r="455" spans="2:6" s="58" customFormat="1" ht="18" customHeight="1">
      <c r="B455" s="69" t="s">
        <v>117</v>
      </c>
      <c r="C455" s="64">
        <v>1</v>
      </c>
      <c r="D455" s="64">
        <v>7</v>
      </c>
      <c r="E455" s="64">
        <v>3</v>
      </c>
      <c r="F455" s="59">
        <f t="shared" si="18"/>
        <v>0.42857142857142855</v>
      </c>
    </row>
    <row r="456" spans="2:6" s="58" customFormat="1" ht="18" customHeight="1">
      <c r="B456" s="63" t="s">
        <v>116</v>
      </c>
      <c r="C456" s="62">
        <v>1</v>
      </c>
      <c r="D456" s="61">
        <v>2</v>
      </c>
      <c r="E456" s="60">
        <v>1</v>
      </c>
      <c r="F456" s="59">
        <f t="shared" si="18"/>
        <v>0.5</v>
      </c>
    </row>
    <row r="457" spans="2:6" s="58" customFormat="1" ht="18" customHeight="1">
      <c r="B457" s="67" t="s">
        <v>115</v>
      </c>
      <c r="C457" s="62">
        <v>1</v>
      </c>
      <c r="D457" s="61">
        <v>8</v>
      </c>
      <c r="E457" s="60">
        <v>2</v>
      </c>
      <c r="F457" s="59">
        <f t="shared" si="18"/>
        <v>0.25</v>
      </c>
    </row>
    <row r="458" spans="2:6" s="58" customFormat="1" ht="18" customHeight="1">
      <c r="B458" s="65" t="s">
        <v>114</v>
      </c>
      <c r="C458" s="64">
        <v>1</v>
      </c>
      <c r="D458" s="64">
        <v>7</v>
      </c>
      <c r="E458" s="64">
        <v>3</v>
      </c>
      <c r="F458" s="59">
        <f t="shared" si="18"/>
        <v>0.42857142857142855</v>
      </c>
    </row>
    <row r="459" spans="2:6" s="58" customFormat="1" ht="18" customHeight="1">
      <c r="B459" s="65" t="s">
        <v>113</v>
      </c>
      <c r="C459" s="64">
        <v>1</v>
      </c>
      <c r="D459" s="64">
        <v>6</v>
      </c>
      <c r="E459" s="64">
        <v>2</v>
      </c>
      <c r="F459" s="59">
        <f t="shared" si="18"/>
        <v>0.33333333333333331</v>
      </c>
    </row>
    <row r="460" spans="2:6" s="58" customFormat="1" ht="18" customHeight="1">
      <c r="B460" s="63" t="s">
        <v>112</v>
      </c>
      <c r="C460" s="62">
        <v>1</v>
      </c>
      <c r="D460" s="61">
        <v>9</v>
      </c>
      <c r="E460" s="60">
        <v>2</v>
      </c>
      <c r="F460" s="59">
        <f t="shared" si="18"/>
        <v>0.22222222222222221</v>
      </c>
    </row>
    <row r="461" spans="2:6" s="58" customFormat="1" ht="18" customHeight="1">
      <c r="B461" s="63" t="s">
        <v>111</v>
      </c>
      <c r="C461" s="62">
        <v>1</v>
      </c>
      <c r="D461" s="61">
        <v>5</v>
      </c>
      <c r="E461" s="60">
        <v>2</v>
      </c>
      <c r="F461" s="59">
        <f t="shared" si="18"/>
        <v>0.4</v>
      </c>
    </row>
    <row r="462" spans="2:6" s="58" customFormat="1" ht="18" customHeight="1">
      <c r="B462" s="65" t="s">
        <v>110</v>
      </c>
      <c r="C462" s="64">
        <v>1</v>
      </c>
      <c r="D462" s="64">
        <v>8</v>
      </c>
      <c r="E462" s="64">
        <v>4</v>
      </c>
      <c r="F462" s="59">
        <f t="shared" si="18"/>
        <v>0.5</v>
      </c>
    </row>
    <row r="463" spans="2:6" s="58" customFormat="1" ht="18" customHeight="1">
      <c r="B463" s="63" t="s">
        <v>109</v>
      </c>
      <c r="C463" s="62">
        <v>1</v>
      </c>
      <c r="D463" s="61">
        <v>8</v>
      </c>
      <c r="E463" s="60">
        <v>3</v>
      </c>
      <c r="F463" s="59">
        <f t="shared" si="18"/>
        <v>0.375</v>
      </c>
    </row>
    <row r="464" spans="2:6" s="58" customFormat="1" ht="18" customHeight="1">
      <c r="B464" s="67" t="s">
        <v>108</v>
      </c>
      <c r="C464" s="62">
        <v>1</v>
      </c>
      <c r="D464" s="61">
        <v>8</v>
      </c>
      <c r="E464" s="60">
        <v>4</v>
      </c>
      <c r="F464" s="59">
        <f t="shared" si="18"/>
        <v>0.5</v>
      </c>
    </row>
    <row r="465" spans="2:6" s="58" customFormat="1" ht="18" customHeight="1">
      <c r="B465" s="69" t="s">
        <v>107</v>
      </c>
      <c r="C465" s="64">
        <v>1</v>
      </c>
      <c r="D465" s="68">
        <v>7</v>
      </c>
      <c r="E465" s="72">
        <v>3</v>
      </c>
      <c r="F465" s="59">
        <f t="shared" si="18"/>
        <v>0.42857142857142855</v>
      </c>
    </row>
    <row r="466" spans="2:6" s="58" customFormat="1" ht="18" customHeight="1">
      <c r="B466" s="65" t="s">
        <v>106</v>
      </c>
      <c r="C466" s="64">
        <v>1</v>
      </c>
      <c r="D466" s="64">
        <v>7</v>
      </c>
      <c r="E466" s="64">
        <v>2</v>
      </c>
      <c r="F466" s="59">
        <f t="shared" si="18"/>
        <v>0.2857142857142857</v>
      </c>
    </row>
    <row r="467" spans="2:6" s="58" customFormat="1" ht="18" customHeight="1">
      <c r="B467" s="69" t="s">
        <v>105</v>
      </c>
      <c r="C467" s="64">
        <v>1</v>
      </c>
      <c r="D467" s="68">
        <v>6</v>
      </c>
      <c r="E467" s="72">
        <v>1</v>
      </c>
      <c r="F467" s="59">
        <f t="shared" si="18"/>
        <v>0.16666666666666666</v>
      </c>
    </row>
    <row r="468" spans="2:6" s="58" customFormat="1" ht="18" customHeight="1">
      <c r="B468" s="66" t="s">
        <v>104</v>
      </c>
      <c r="C468" s="62">
        <v>1</v>
      </c>
      <c r="D468" s="61">
        <v>7</v>
      </c>
      <c r="E468" s="62">
        <v>3</v>
      </c>
      <c r="F468" s="59">
        <f t="shared" si="18"/>
        <v>0.42857142857142855</v>
      </c>
    </row>
    <row r="469" spans="2:6" s="58" customFormat="1" ht="18" customHeight="1">
      <c r="B469" s="65" t="s">
        <v>103</v>
      </c>
      <c r="C469" s="64">
        <v>1</v>
      </c>
      <c r="D469" s="64">
        <v>7</v>
      </c>
      <c r="E469" s="64">
        <v>2</v>
      </c>
      <c r="F469" s="59">
        <f t="shared" si="18"/>
        <v>0.2857142857142857</v>
      </c>
    </row>
    <row r="470" spans="2:6" s="58" customFormat="1" ht="18" customHeight="1">
      <c r="B470" s="67" t="s">
        <v>102</v>
      </c>
      <c r="C470" s="62">
        <v>1</v>
      </c>
      <c r="D470" s="61">
        <v>7</v>
      </c>
      <c r="E470" s="60">
        <v>2</v>
      </c>
      <c r="F470" s="59">
        <f t="shared" ref="F470:F487" si="19">SUM(E470/D470)</f>
        <v>0.2857142857142857</v>
      </c>
    </row>
    <row r="471" spans="2:6" s="58" customFormat="1" ht="18" customHeight="1">
      <c r="B471" s="63" t="s">
        <v>101</v>
      </c>
      <c r="C471" s="62">
        <v>1</v>
      </c>
      <c r="D471" s="61">
        <v>8</v>
      </c>
      <c r="E471" s="60">
        <v>4</v>
      </c>
      <c r="F471" s="59">
        <f t="shared" si="19"/>
        <v>0.5</v>
      </c>
    </row>
    <row r="472" spans="2:6" s="58" customFormat="1" ht="18" customHeight="1">
      <c r="B472" s="69" t="s">
        <v>100</v>
      </c>
      <c r="C472" s="68">
        <v>1</v>
      </c>
      <c r="D472" s="68">
        <v>3</v>
      </c>
      <c r="E472" s="68">
        <v>1</v>
      </c>
      <c r="F472" s="59">
        <f t="shared" si="19"/>
        <v>0.33333333333333331</v>
      </c>
    </row>
    <row r="473" spans="2:6" s="58" customFormat="1" ht="18" customHeight="1">
      <c r="B473" s="63" t="s">
        <v>99</v>
      </c>
      <c r="C473" s="62">
        <v>1</v>
      </c>
      <c r="D473" s="61">
        <v>3</v>
      </c>
      <c r="E473" s="60">
        <v>1</v>
      </c>
      <c r="F473" s="59">
        <f t="shared" si="19"/>
        <v>0.33333333333333331</v>
      </c>
    </row>
    <row r="474" spans="2:6" s="58" customFormat="1" ht="18" customHeight="1">
      <c r="B474" s="67" t="s">
        <v>98</v>
      </c>
      <c r="C474" s="62">
        <v>1</v>
      </c>
      <c r="D474" s="62">
        <v>5</v>
      </c>
      <c r="E474" s="62">
        <v>1</v>
      </c>
      <c r="F474" s="59">
        <f t="shared" si="19"/>
        <v>0.2</v>
      </c>
    </row>
    <row r="475" spans="2:6" s="58" customFormat="1" ht="25.5">
      <c r="B475" s="71" t="s">
        <v>97</v>
      </c>
      <c r="C475" s="64">
        <v>1</v>
      </c>
      <c r="D475" s="68">
        <v>4</v>
      </c>
      <c r="E475" s="70">
        <v>3</v>
      </c>
      <c r="F475" s="59">
        <f t="shared" si="19"/>
        <v>0.75</v>
      </c>
    </row>
    <row r="476" spans="2:6" s="58" customFormat="1" ht="18" customHeight="1">
      <c r="B476" s="66" t="s">
        <v>96</v>
      </c>
      <c r="C476" s="62">
        <v>1</v>
      </c>
      <c r="D476" s="62">
        <v>4</v>
      </c>
      <c r="E476" s="62">
        <v>2</v>
      </c>
      <c r="F476" s="59">
        <f t="shared" si="19"/>
        <v>0.5</v>
      </c>
    </row>
    <row r="477" spans="2:6" s="58" customFormat="1" ht="18" customHeight="1">
      <c r="B477" s="66" t="s">
        <v>95</v>
      </c>
      <c r="C477" s="62">
        <v>1</v>
      </c>
      <c r="D477" s="62">
        <v>7</v>
      </c>
      <c r="E477" s="62">
        <v>2</v>
      </c>
      <c r="F477" s="59">
        <f t="shared" si="19"/>
        <v>0.2857142857142857</v>
      </c>
    </row>
    <row r="478" spans="2:6" s="58" customFormat="1" ht="18" customHeight="1">
      <c r="B478" s="63" t="s">
        <v>94</v>
      </c>
      <c r="C478" s="62">
        <v>1</v>
      </c>
      <c r="D478" s="61">
        <v>8</v>
      </c>
      <c r="E478" s="60">
        <v>3</v>
      </c>
      <c r="F478" s="59">
        <f t="shared" si="19"/>
        <v>0.375</v>
      </c>
    </row>
    <row r="479" spans="2:6" s="58" customFormat="1" ht="18" customHeight="1">
      <c r="B479" s="66" t="s">
        <v>93</v>
      </c>
      <c r="C479" s="62">
        <v>1</v>
      </c>
      <c r="D479" s="62">
        <v>7</v>
      </c>
      <c r="E479" s="62">
        <v>2</v>
      </c>
      <c r="F479" s="59">
        <f t="shared" si="19"/>
        <v>0.2857142857142857</v>
      </c>
    </row>
    <row r="480" spans="2:6" s="58" customFormat="1" ht="18" customHeight="1">
      <c r="B480" s="65" t="s">
        <v>92</v>
      </c>
      <c r="C480" s="64">
        <v>1</v>
      </c>
      <c r="D480" s="64">
        <v>5</v>
      </c>
      <c r="E480" s="64">
        <v>1</v>
      </c>
      <c r="F480" s="59">
        <f t="shared" si="19"/>
        <v>0.2</v>
      </c>
    </row>
    <row r="481" spans="2:6" s="58" customFormat="1" ht="18" customHeight="1">
      <c r="B481" s="69" t="s">
        <v>91</v>
      </c>
      <c r="C481" s="64">
        <v>1</v>
      </c>
      <c r="D481" s="68">
        <v>6</v>
      </c>
      <c r="E481" s="70">
        <v>3</v>
      </c>
      <c r="F481" s="59">
        <f t="shared" si="19"/>
        <v>0.5</v>
      </c>
    </row>
    <row r="482" spans="2:6" s="58" customFormat="1" ht="18" customHeight="1">
      <c r="B482" s="63" t="s">
        <v>90</v>
      </c>
      <c r="C482" s="62">
        <v>1</v>
      </c>
      <c r="D482" s="61">
        <v>5</v>
      </c>
      <c r="E482" s="60">
        <v>1</v>
      </c>
      <c r="F482" s="59">
        <f t="shared" si="19"/>
        <v>0.2</v>
      </c>
    </row>
    <row r="483" spans="2:6" s="58" customFormat="1" ht="18" customHeight="1">
      <c r="B483" s="69" t="s">
        <v>89</v>
      </c>
      <c r="C483" s="64">
        <v>1</v>
      </c>
      <c r="D483" s="68">
        <v>5</v>
      </c>
      <c r="E483" s="64">
        <v>3</v>
      </c>
      <c r="F483" s="59">
        <f t="shared" si="19"/>
        <v>0.6</v>
      </c>
    </row>
    <row r="484" spans="2:6" s="58" customFormat="1" ht="18" customHeight="1">
      <c r="B484" s="67" t="s">
        <v>88</v>
      </c>
      <c r="C484" s="62">
        <v>1</v>
      </c>
      <c r="D484" s="61">
        <v>6</v>
      </c>
      <c r="E484" s="62">
        <v>2</v>
      </c>
      <c r="F484" s="59">
        <f t="shared" si="19"/>
        <v>0.33333333333333331</v>
      </c>
    </row>
    <row r="485" spans="2:6" s="58" customFormat="1" ht="18" customHeight="1">
      <c r="B485" s="66" t="s">
        <v>87</v>
      </c>
      <c r="C485" s="62">
        <v>1</v>
      </c>
      <c r="D485" s="62">
        <v>8</v>
      </c>
      <c r="E485" s="62">
        <v>4</v>
      </c>
      <c r="F485" s="59">
        <f t="shared" si="19"/>
        <v>0.5</v>
      </c>
    </row>
    <row r="486" spans="2:6" s="58" customFormat="1" ht="18" customHeight="1">
      <c r="B486" s="65" t="s">
        <v>86</v>
      </c>
      <c r="C486" s="64">
        <v>1</v>
      </c>
      <c r="D486" s="64">
        <v>6</v>
      </c>
      <c r="E486" s="64">
        <v>1</v>
      </c>
      <c r="F486" s="59">
        <f t="shared" si="19"/>
        <v>0.16666666666666666</v>
      </c>
    </row>
    <row r="487" spans="2:6" s="58" customFormat="1" ht="18" customHeight="1">
      <c r="B487" s="63" t="s">
        <v>85</v>
      </c>
      <c r="C487" s="62">
        <v>1</v>
      </c>
      <c r="D487" s="61">
        <v>7</v>
      </c>
      <c r="E487" s="60">
        <v>2</v>
      </c>
      <c r="F487" s="59">
        <f t="shared" si="19"/>
        <v>0.2857142857142857</v>
      </c>
    </row>
    <row r="489" spans="2:6" ht="15" customHeight="1">
      <c r="D489" s="57"/>
      <c r="E489" s="57"/>
    </row>
  </sheetData>
  <mergeCells count="3">
    <mergeCell ref="M1:P1"/>
    <mergeCell ref="B2:F2"/>
    <mergeCell ref="B1:F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Agency Table</vt:lpstr>
      <vt:lpstr>Ministerial Portfolio Summary</vt:lpstr>
      <vt:lpstr>Summary Table by Board</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Tech Ly</dc:creator>
  <cp:lastModifiedBy>Kirsty Anderson</cp:lastModifiedBy>
  <dcterms:created xsi:type="dcterms:W3CDTF">2018-07-03T22:16:36Z</dcterms:created>
  <dcterms:modified xsi:type="dcterms:W3CDTF">2018-07-03T22:36:20Z</dcterms:modified>
</cp:coreProperties>
</file>